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T\GT PARTICIPAÇÕES - Controle\00 NOVAS PASTAS GT - GIULIA E CHRIS\01 Loteamentos\04 Loteamento Parque Jardine\00 Comercial e Marketing\01 - Ficha de Venda\"/>
    </mc:Choice>
  </mc:AlternateContent>
  <xr:revisionPtr revIDLastSave="0" documentId="13_ncr:1_{A418838E-A835-4F0C-8288-101C06458C88}" xr6:coauthVersionLast="47" xr6:coauthVersionMax="47" xr10:uidLastSave="{00000000-0000-0000-0000-000000000000}"/>
  <bookViews>
    <workbookView xWindow="-120" yWindow="-120" windowWidth="20730" windowHeight="11160" tabRatio="758" firstSheet="2" activeTab="2" xr2:uid="{00000000-000D-0000-FFFF-FFFF00000000}"/>
  </bookViews>
  <sheets>
    <sheet name="Planilha2" sheetId="69" state="hidden" r:id="rId1"/>
    <sheet name="Planilha1" sheetId="42" state="hidden" r:id="rId2"/>
    <sheet name="PESSOA FÍSICA" sheetId="70" r:id="rId3"/>
    <sheet name="PESSOA JURÍDICA" sheetId="71" r:id="rId4"/>
    <sheet name="TABELA PORTÃO ATUALIZADA" sheetId="56" state="hidden" r:id="rId5"/>
    <sheet name="TABELA GARRAO ATUALIZADA" sheetId="55" state="hidden" r:id="rId6"/>
    <sheet name="TABELA KANTTO ATUALIZADA" sheetId="57" state="hidden" r:id="rId7"/>
    <sheet name="RESUMO CHICO PLANILHA" sheetId="58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2" i="56" l="1"/>
  <c r="F54" i="56" s="1"/>
  <c r="F38" i="56"/>
  <c r="F33" i="56"/>
  <c r="F24" i="56"/>
  <c r="F17" i="56"/>
  <c r="B50" i="55" l="1"/>
  <c r="J49" i="55"/>
  <c r="I49" i="55"/>
  <c r="H49" i="55"/>
  <c r="J48" i="55"/>
  <c r="I48" i="55"/>
  <c r="H48" i="55"/>
  <c r="J47" i="55"/>
  <c r="I47" i="55"/>
  <c r="H47" i="55"/>
  <c r="J46" i="55"/>
  <c r="I46" i="55"/>
  <c r="H46" i="55"/>
  <c r="J45" i="55"/>
  <c r="I45" i="55"/>
  <c r="J44" i="55"/>
  <c r="I44" i="55"/>
  <c r="J43" i="55"/>
  <c r="I43" i="55"/>
  <c r="J42" i="55"/>
  <c r="I42" i="55"/>
  <c r="H42" i="55" s="1"/>
  <c r="J41" i="55"/>
  <c r="I41" i="55"/>
  <c r="J40" i="55"/>
  <c r="I40" i="55"/>
  <c r="J39" i="55"/>
  <c r="I39" i="55"/>
  <c r="J38" i="55"/>
  <c r="I38" i="55"/>
  <c r="H38" i="55"/>
  <c r="J37" i="55"/>
  <c r="I37" i="55"/>
  <c r="H37" i="55"/>
  <c r="J36" i="55"/>
  <c r="I36" i="55"/>
  <c r="J35" i="55"/>
  <c r="I35" i="55"/>
  <c r="J34" i="55"/>
  <c r="I34" i="55"/>
  <c r="J33" i="55"/>
  <c r="I33" i="55"/>
  <c r="J32" i="55"/>
  <c r="I32" i="55"/>
  <c r="J31" i="55"/>
  <c r="I31" i="55"/>
  <c r="J30" i="55"/>
  <c r="I30" i="55"/>
  <c r="J29" i="55"/>
  <c r="J28" i="55"/>
  <c r="I28" i="55"/>
  <c r="H28" i="55"/>
  <c r="J27" i="55"/>
  <c r="I27" i="55"/>
  <c r="H27" i="55"/>
  <c r="J26" i="55"/>
  <c r="I26" i="55"/>
  <c r="H26" i="55"/>
  <c r="J25" i="55"/>
  <c r="I25" i="55"/>
  <c r="H25" i="55"/>
  <c r="J24" i="55"/>
  <c r="I24" i="55"/>
  <c r="J23" i="55"/>
  <c r="I23" i="55"/>
  <c r="J22" i="55"/>
  <c r="I22" i="55"/>
  <c r="J21" i="55"/>
  <c r="I21" i="55"/>
  <c r="J20" i="55"/>
  <c r="J19" i="55"/>
  <c r="I19" i="55"/>
  <c r="J18" i="55"/>
  <c r="I18" i="55"/>
  <c r="J17" i="55"/>
  <c r="I17" i="55"/>
  <c r="J16" i="55"/>
  <c r="I16" i="55"/>
  <c r="J15" i="55"/>
  <c r="I15" i="55"/>
  <c r="H15" i="55"/>
  <c r="J14" i="55"/>
  <c r="I14" i="55"/>
  <c r="H14" i="55"/>
  <c r="J13" i="55"/>
  <c r="I13" i="55"/>
  <c r="H13" i="55"/>
  <c r="J12" i="55"/>
  <c r="I12" i="55"/>
  <c r="H12" i="55"/>
  <c r="J11" i="55"/>
  <c r="I11" i="55"/>
  <c r="J10" i="55"/>
  <c r="I10" i="55"/>
  <c r="J9" i="55"/>
  <c r="I9" i="55"/>
  <c r="J8" i="55"/>
  <c r="J7" i="55"/>
  <c r="J6" i="55"/>
  <c r="F51" i="4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de Mello</author>
  </authors>
  <commentList>
    <comment ref="C5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Preencher nome do Loteamento</t>
        </r>
      </text>
    </comment>
    <comment ref="C17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Se solteiro, deixar em branco.</t>
        </r>
      </text>
    </comment>
    <comment ref="C18" authorId="0" shapeId="0" xr:uid="{00000000-0006-0000-0200-000003000000}">
      <text>
        <r>
          <rPr>
            <b/>
            <sz val="9"/>
            <color indexed="81"/>
            <rFont val="Segoe UI"/>
            <family val="2"/>
          </rPr>
          <t>Se solteiro, deixar em branco.</t>
        </r>
      </text>
    </comment>
    <comment ref="C20" authorId="0" shapeId="0" xr:uid="{00000000-0006-0000-0200-000004000000}">
      <text>
        <r>
          <rPr>
            <b/>
            <sz val="9"/>
            <color indexed="81"/>
            <rFont val="Segoe UI"/>
            <family val="2"/>
          </rPr>
          <t>Se solteiro, deixar em branco.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0" authorId="0" shapeId="0" xr:uid="{00000000-0006-0000-0200-000005000000}">
      <text>
        <r>
          <rPr>
            <b/>
            <sz val="9"/>
            <color indexed="81"/>
            <rFont val="Segoe UI"/>
            <family val="2"/>
          </rPr>
          <t>Se solteiro, deixar em branco.</t>
        </r>
      </text>
    </comment>
    <comment ref="C21" authorId="0" shapeId="0" xr:uid="{00000000-0006-0000-0200-000006000000}">
      <text>
        <r>
          <rPr>
            <b/>
            <sz val="9"/>
            <color indexed="81"/>
            <rFont val="Segoe UI"/>
            <family val="2"/>
          </rPr>
          <t>Se solteiro, deixar em branco.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1" authorId="0" shapeId="0" xr:uid="{00000000-0006-0000-0200-000007000000}">
      <text>
        <r>
          <rPr>
            <b/>
            <sz val="9"/>
            <color indexed="81"/>
            <rFont val="Segoe UI"/>
            <family val="2"/>
          </rPr>
          <t>Se solteiro, deixar em branco.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23" authorId="0" shapeId="0" xr:uid="{00000000-0006-0000-0200-000008000000}">
      <text>
        <r>
          <rPr>
            <b/>
            <sz val="9"/>
            <color indexed="81"/>
            <rFont val="Segoe UI"/>
            <family val="2"/>
          </rPr>
          <t>Se solteiro, deixar em branco.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de Mello</author>
  </authors>
  <commentList>
    <comment ref="C5" authorId="0" shapeId="0" xr:uid="{07ACAA2C-17F9-4E06-B929-E3AE59C69F5C}">
      <text>
        <r>
          <rPr>
            <b/>
            <sz val="9"/>
            <color indexed="81"/>
            <rFont val="Segoe UI"/>
            <family val="2"/>
          </rPr>
          <t>Preencher nome do Loteamento</t>
        </r>
      </text>
    </comment>
    <comment ref="C32" authorId="0" shapeId="0" xr:uid="{5F4996BA-AB2E-4839-9EB2-2D97B6173C14}">
      <text>
        <r>
          <rPr>
            <b/>
            <sz val="9"/>
            <color indexed="81"/>
            <rFont val="Segoe UI"/>
            <family val="2"/>
          </rPr>
          <t>Se solteiro, deixar em branco.</t>
        </r>
      </text>
    </comment>
    <comment ref="C33" authorId="0" shapeId="0" xr:uid="{80280B3A-79B8-44D2-8F73-EF602F694074}">
      <text>
        <r>
          <rPr>
            <b/>
            <sz val="9"/>
            <color indexed="81"/>
            <rFont val="Segoe UI"/>
            <family val="2"/>
          </rPr>
          <t>Se solteiro, deixar em branco.</t>
        </r>
      </text>
    </comment>
    <comment ref="C35" authorId="0" shapeId="0" xr:uid="{86A3358B-62FC-4816-A3A2-981D98E333C5}">
      <text>
        <r>
          <rPr>
            <b/>
            <sz val="9"/>
            <color indexed="81"/>
            <rFont val="Segoe UI"/>
            <family val="2"/>
          </rPr>
          <t>Se solteiro, deixar em branco.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35" authorId="0" shapeId="0" xr:uid="{87C02338-62EA-4F55-8914-F35697678602}">
      <text>
        <r>
          <rPr>
            <b/>
            <sz val="9"/>
            <color indexed="81"/>
            <rFont val="Segoe UI"/>
            <family val="2"/>
          </rPr>
          <t>Se solteiro, deixar em branco.</t>
        </r>
      </text>
    </comment>
    <comment ref="C36" authorId="0" shapeId="0" xr:uid="{26B99CA7-65A5-4338-9A51-70F2BF0434F4}">
      <text>
        <r>
          <rPr>
            <b/>
            <sz val="9"/>
            <color indexed="81"/>
            <rFont val="Segoe UI"/>
            <family val="2"/>
          </rPr>
          <t>Se solteiro, deixar em branco.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36" authorId="0" shapeId="0" xr:uid="{9AA2AE83-93EA-4CD9-AFF8-43013484FF44}">
      <text>
        <r>
          <rPr>
            <b/>
            <sz val="9"/>
            <color indexed="81"/>
            <rFont val="Segoe UI"/>
            <family val="2"/>
          </rPr>
          <t>Se solteiro, deixar em branco.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38" authorId="0" shapeId="0" xr:uid="{69D55976-66DE-4D98-BD29-CF8AD2A42F67}">
      <text>
        <r>
          <rPr>
            <b/>
            <sz val="9"/>
            <color indexed="81"/>
            <rFont val="Segoe UI"/>
            <family val="2"/>
          </rPr>
          <t>Se solteiro, deixar em branco.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Tabela1" description="Conexão com a consulta 'Tabela1' na pasta de trabalho." type="5" refreshedVersion="6" background="1" saveData="1">
    <dbPr connection="Provider=Microsoft.Mashup.OleDb.1;Data Source=$Workbook$;Location=Tabela1;Extended Properties=&quot;&quot;" command="SELECT * FROM [Tabela1]"/>
  </connection>
</connections>
</file>

<file path=xl/sharedStrings.xml><?xml version="1.0" encoding="utf-8"?>
<sst xmlns="http://schemas.openxmlformats.org/spreadsheetml/2006/main" count="502" uniqueCount="170">
  <si>
    <t>Nº</t>
  </si>
  <si>
    <t>JANEIRO</t>
  </si>
  <si>
    <t>Dia 02</t>
  </si>
  <si>
    <t>Dia 05</t>
  </si>
  <si>
    <t>Dia 10</t>
  </si>
  <si>
    <t>Dia 20</t>
  </si>
  <si>
    <t>Dia 24</t>
  </si>
  <si>
    <t>Dia 29</t>
  </si>
  <si>
    <t>FEVEREIRO</t>
  </si>
  <si>
    <t>MARÇO</t>
  </si>
  <si>
    <t>ABRIL</t>
  </si>
  <si>
    <t>Loteamento Garrão de Potro</t>
  </si>
  <si>
    <t>GT</t>
  </si>
  <si>
    <t>M²</t>
  </si>
  <si>
    <t>Dia 22</t>
  </si>
  <si>
    <t>Previsão</t>
  </si>
  <si>
    <t>Dia 21</t>
  </si>
  <si>
    <t>Dia 19</t>
  </si>
  <si>
    <t>Dia 03</t>
  </si>
  <si>
    <t>parcela 02-03</t>
  </si>
  <si>
    <t>parcela 02-02</t>
  </si>
  <si>
    <t>Dia 12</t>
  </si>
  <si>
    <t>Dia 13</t>
  </si>
  <si>
    <t>SIM</t>
  </si>
  <si>
    <t>Bradesco</t>
  </si>
  <si>
    <t>Dia 04</t>
  </si>
  <si>
    <t>sicredi</t>
  </si>
  <si>
    <t>Sul Cores</t>
  </si>
  <si>
    <t>Sadi</t>
  </si>
  <si>
    <t>Dia 18</t>
  </si>
  <si>
    <t>Dia 17</t>
  </si>
  <si>
    <t>Ministério Sião</t>
  </si>
  <si>
    <t>Quero Quero</t>
  </si>
  <si>
    <t>Dia 25</t>
  </si>
  <si>
    <t>Dia 26</t>
  </si>
  <si>
    <t>Wegner Material de Construção</t>
  </si>
  <si>
    <t>Telha Sul</t>
  </si>
  <si>
    <t>30858 30857 30856</t>
  </si>
  <si>
    <t>Dia 27</t>
  </si>
  <si>
    <t>caixinha lote j4</t>
  </si>
  <si>
    <t>Cemear</t>
  </si>
  <si>
    <t>Lima</t>
  </si>
  <si>
    <t>Thomé</t>
  </si>
  <si>
    <t>caixa venta j4</t>
  </si>
  <si>
    <t>Agrovete</t>
  </si>
  <si>
    <t>parcela 01-02</t>
  </si>
  <si>
    <t>parcela 03-03</t>
  </si>
  <si>
    <t>parcela 01-03</t>
  </si>
  <si>
    <t>Tecnometal</t>
  </si>
  <si>
    <t>entrada 50%</t>
  </si>
  <si>
    <t>Construaço</t>
  </si>
  <si>
    <t>pacela 02-02</t>
  </si>
  <si>
    <t>Embalasul</t>
  </si>
  <si>
    <t>Caixinha J4</t>
  </si>
  <si>
    <t>ConkrePisos</t>
  </si>
  <si>
    <t xml:space="preserve">entrada 50% </t>
  </si>
  <si>
    <t>Miller</t>
  </si>
  <si>
    <t>Caixinha J4 + 3 mil</t>
  </si>
  <si>
    <t>Ecoconcreteira</t>
  </si>
  <si>
    <t xml:space="preserve">Rosa Locações </t>
  </si>
  <si>
    <t>AQUI, PRECISAMOS:</t>
  </si>
  <si>
    <t>Controlar numero de visitas</t>
  </si>
  <si>
    <t>Controlar de forma dinamica o estoque, m² total e disponivel, status dos predios</t>
  </si>
  <si>
    <t>Controlar de forma dinamica os lotes vendidos / reservados / livre (ex tabela ALM predios no arroio grande)</t>
  </si>
  <si>
    <t>Controlar de forma dinamica a relação GT x Imobiliárias: quando foi enviada ultima tabela; quem visitou qual prédio, quem esta trabalhando os imoveis da GT. Programas de incentivo; controle de resultado contemplando: $$$ vendido, $$$ reservado, $$$ aguardando definição. Quando vende tem que constar forma de pagamento e atualizar esse controle direto onde formos controlar recebimento e fluxo de caixa - tem que tirar esse lançamento do manual - ver planilhas portão.</t>
  </si>
  <si>
    <t>A</t>
  </si>
  <si>
    <t>D</t>
  </si>
  <si>
    <t>E</t>
  </si>
  <si>
    <t>F</t>
  </si>
  <si>
    <t>G</t>
  </si>
  <si>
    <t>H</t>
  </si>
  <si>
    <t>I</t>
  </si>
  <si>
    <t>J</t>
  </si>
  <si>
    <t>K</t>
  </si>
  <si>
    <t>L</t>
  </si>
  <si>
    <t>B</t>
  </si>
  <si>
    <t>C</t>
  </si>
  <si>
    <t xml:space="preserve">PROPOSTA DE PRECIFICAÇÃO DE LOTES </t>
  </si>
  <si>
    <t>QUADRA 467</t>
  </si>
  <si>
    <t>VALOR POR M²</t>
  </si>
  <si>
    <t>LOTE Nº</t>
  </si>
  <si>
    <t>FRENTE</t>
  </si>
  <si>
    <t>FUNDOS</t>
  </si>
  <si>
    <t>ÁREA TOTAL</t>
  </si>
  <si>
    <t>TIPO</t>
  </si>
  <si>
    <t>MQ</t>
  </si>
  <si>
    <t>ESQUINA</t>
  </si>
  <si>
    <t>15,29 vs. 28,0</t>
  </si>
  <si>
    <t>Q 467</t>
  </si>
  <si>
    <t>VGV QUADRA 467</t>
  </si>
  <si>
    <t>QUADRA 468</t>
  </si>
  <si>
    <t>30,06 vs. 15</t>
  </si>
  <si>
    <t>Q 468</t>
  </si>
  <si>
    <t>VGV QUADRA 468</t>
  </si>
  <si>
    <t>QUADRA 545</t>
  </si>
  <si>
    <t>14,73 vs. 29,58</t>
  </si>
  <si>
    <t>15 vs. 30</t>
  </si>
  <si>
    <t>27 vs. 46</t>
  </si>
  <si>
    <t xml:space="preserve"> Q 545</t>
  </si>
  <si>
    <t>VGV QUADRA 545</t>
  </si>
  <si>
    <t>QUADRA 533</t>
  </si>
  <si>
    <t>Q 533</t>
  </si>
  <si>
    <t>VGV QUADRA 533</t>
  </si>
  <si>
    <t>QUADRA 546</t>
  </si>
  <si>
    <t>20 vs. 15</t>
  </si>
  <si>
    <t>Q 546</t>
  </si>
  <si>
    <t>VGV QUADRA 546</t>
  </si>
  <si>
    <t>PROPOSTA DE VALORES DE COMERCIALIZAÇÃO</t>
  </si>
  <si>
    <t>QUADRA</t>
  </si>
  <si>
    <t>PROPRIETÁRIO</t>
  </si>
  <si>
    <t>CONCLUIDO</t>
  </si>
  <si>
    <t xml:space="preserve">DESCONTO MASTER 
( 10% - 10% - 10%)
</t>
  </si>
  <si>
    <t xml:space="preserve">DESCONTO 02
( 10% - 10%)
</t>
  </si>
  <si>
    <t xml:space="preserve">INCENTIVO
-10%
</t>
  </si>
  <si>
    <t>ND</t>
  </si>
  <si>
    <t>TOTAL</t>
  </si>
  <si>
    <t>*** Consultar valores de esquinas</t>
  </si>
  <si>
    <t xml:space="preserve">PREÇO FINAL </t>
  </si>
  <si>
    <t xml:space="preserve">TROCADO PELO 15 COM SR. JOSÉ </t>
  </si>
  <si>
    <t>ATRIBUIR LOTE 13 AO SÓCIO 01</t>
  </si>
  <si>
    <t>VGV GLOBAL DO PROJETO</t>
  </si>
  <si>
    <t>LOTEAMENTO:</t>
  </si>
  <si>
    <t xml:space="preserve">QUADRA E LOTE: </t>
  </si>
  <si>
    <t>CPF:</t>
  </si>
  <si>
    <t xml:space="preserve">NOME DO COMPRADOR: </t>
  </si>
  <si>
    <t>RG:</t>
  </si>
  <si>
    <t>DATA NASCIMENTO:</t>
  </si>
  <si>
    <t>ÓRGÃO EXPEDITOR:</t>
  </si>
  <si>
    <t>ESTADO CIVIL:</t>
  </si>
  <si>
    <t>NOME DO CONJUGE:</t>
  </si>
  <si>
    <t>REGIME CASAMENTO:</t>
  </si>
  <si>
    <t>PROFISSÃO:</t>
  </si>
  <si>
    <t>ENDEREÇO:</t>
  </si>
  <si>
    <t xml:space="preserve"> NÚMERO:</t>
  </si>
  <si>
    <t>BAIRRO:</t>
  </si>
  <si>
    <t>COMPLEMENTO:</t>
  </si>
  <si>
    <t>CIDADE:</t>
  </si>
  <si>
    <t>UF:</t>
  </si>
  <si>
    <t>TELEFONE:</t>
  </si>
  <si>
    <t xml:space="preserve">CELULAR: </t>
  </si>
  <si>
    <t>ACORDO DA CONDIÇÃO DE PAGAMENTO PELA AQUISIÇÃO:</t>
  </si>
  <si>
    <t>NOME DO CORRETOR:</t>
  </si>
  <si>
    <t>IMOBILIÁRIA</t>
  </si>
  <si>
    <t>TELEFONE PARA CONTATO</t>
  </si>
  <si>
    <t>DATA DA PROPOSTA</t>
  </si>
  <si>
    <t>VALOR A VISTA DA TABELA:</t>
  </si>
  <si>
    <t>VALOR PARCELADO DA TABELA:</t>
  </si>
  <si>
    <t>PROPOSTA CLIENTE:</t>
  </si>
  <si>
    <t>ANEXAR DOCUMENTOS DO CLIENTE:</t>
  </si>
  <si>
    <t>1 - DOCUMENTO DE IDENTIFICAÇÃO (RG, CPF OU CNH)</t>
  </si>
  <si>
    <t>2 - COMPROVANTE DE RESIDÊNCIA</t>
  </si>
  <si>
    <t>3 - SE CASADO OU UNIÃO ESTÁVEL, ADICIONAR DOCUMENTOS DE IDENTIFICAÇÃO DO CONJUGE</t>
  </si>
  <si>
    <t>E-MAIL:</t>
  </si>
  <si>
    <t xml:space="preserve">EMPRESA DO COMPRADOR: </t>
  </si>
  <si>
    <t xml:space="preserve">CNPJ: </t>
  </si>
  <si>
    <t>NOME DO PROPRIETÁRIO OU SÓCIO:</t>
  </si>
  <si>
    <t>4 - CONTRATO SOCIAL DA EMPRESA</t>
  </si>
  <si>
    <t>1 - DOCUMENTO DE IDENTIFICAÇÃO DE QUEM IRÁ ASSINAR PELA EMPRESA (RG, CPF OU CNH)</t>
  </si>
  <si>
    <t>Ato/assinatura do contrato:</t>
  </si>
  <si>
    <t>Saldo</t>
  </si>
  <si>
    <t>Número de parcelas</t>
  </si>
  <si>
    <t>Valor mensal</t>
  </si>
  <si>
    <t xml:space="preserve">Número de reforços </t>
  </si>
  <si>
    <t>Valor reforços</t>
  </si>
  <si>
    <t>3 - SE CASADO OU UNIÃO ESTÁVEL, ADICIONAR DOCUMENTOS DE IDENTIFICAÇÃO DO CONJUGE (RG, CPF OU CNH)</t>
  </si>
  <si>
    <t>Se escolhido forma parcelada é obrigatório o preenchimento do e-mail para envio do boleto.</t>
  </si>
  <si>
    <t>REPRESENTADO POR</t>
  </si>
  <si>
    <t>FICHA DE PROPOSTA - PESSOA FÍSICA</t>
  </si>
  <si>
    <t>ÓRGÃO EXPEDIDOR:</t>
  </si>
  <si>
    <t>FICHA DE PROPOSTA - PESSOA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</si>
</sst>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  <numFmt numFmtId="165" formatCode="00000"/>
    <numFmt numFmtId="166" formatCode="_-&quot;R$&quot;* #,##0.00_-;\-&quot;R$&quot;* #,##0.00_-;_-&quot;R$&quot;* &quot;-&quot;??_-;_-@_-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63"/>
      <name val="Calibri"/>
      <family val="2"/>
      <charset val="1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</font>
    <font>
      <b/>
      <sz val="16"/>
      <color theme="5" tint="0.39997558519241921"/>
      <name val="Calibri"/>
      <family val="2"/>
      <scheme val="minor"/>
    </font>
    <font>
      <b/>
      <sz val="16"/>
      <color theme="5" tint="0.3999755851924192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i/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24"/>
      <color theme="5" tint="0.39997558519241921"/>
      <name val="Century Gothic"/>
      <family val="2"/>
    </font>
    <font>
      <b/>
      <sz val="14"/>
      <color theme="1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38"/>
      </patternFill>
    </fill>
    <fill>
      <patternFill patternType="solid">
        <fgColor rgb="FFCC00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0510"/>
        <bgColor indexed="64"/>
      </patternFill>
    </fill>
    <fill>
      <patternFill patternType="solid">
        <fgColor rgb="FFD1905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4" fontId="6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7" fillId="0" borderId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36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44" fontId="0" fillId="0" borderId="0" xfId="0" applyNumberFormat="1"/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left" vertical="center"/>
    </xf>
    <xf numFmtId="16" fontId="3" fillId="2" borderId="19" xfId="0" applyNumberFormat="1" applyFont="1" applyFill="1" applyBorder="1" applyAlignment="1">
      <alignment horizontal="center" vertical="center"/>
    </xf>
    <xf numFmtId="44" fontId="3" fillId="0" borderId="19" xfId="1" applyFont="1" applyBorder="1" applyAlignment="1">
      <alignment vertical="center"/>
    </xf>
    <xf numFmtId="44" fontId="3" fillId="2" borderId="19" xfId="1" applyFont="1" applyFill="1" applyBorder="1" applyAlignment="1">
      <alignment vertical="center"/>
    </xf>
    <xf numFmtId="0" fontId="11" fillId="10" borderId="7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3" fillId="11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top"/>
    </xf>
    <xf numFmtId="0" fontId="3" fillId="0" borderId="20" xfId="0" applyFont="1" applyBorder="1" applyAlignment="1">
      <alignment horizontal="center" vertical="center"/>
    </xf>
    <xf numFmtId="44" fontId="8" fillId="2" borderId="20" xfId="1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16" fontId="3" fillId="2" borderId="20" xfId="0" applyNumberFormat="1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/>
    </xf>
    <xf numFmtId="44" fontId="3" fillId="2" borderId="20" xfId="1" applyFont="1" applyFill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top"/>
    </xf>
    <xf numFmtId="0" fontId="3" fillId="0" borderId="21" xfId="0" applyFont="1" applyBorder="1" applyAlignment="1">
      <alignment horizontal="center" vertical="center"/>
    </xf>
    <xf numFmtId="44" fontId="3" fillId="0" borderId="21" xfId="1" applyFont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16" fontId="3" fillId="2" borderId="21" xfId="0" applyNumberFormat="1" applyFont="1" applyFill="1" applyBorder="1" applyAlignment="1">
      <alignment horizontal="center" vertical="center"/>
    </xf>
    <xf numFmtId="0" fontId="14" fillId="8" borderId="21" xfId="0" applyFont="1" applyFill="1" applyBorder="1" applyAlignment="1">
      <alignment horizontal="center" vertical="center"/>
    </xf>
    <xf numFmtId="44" fontId="3" fillId="2" borderId="21" xfId="1" applyFont="1" applyFill="1" applyBorder="1" applyAlignment="1">
      <alignment vertical="center"/>
    </xf>
    <xf numFmtId="0" fontId="13" fillId="2" borderId="21" xfId="0" applyFont="1" applyFill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top"/>
    </xf>
    <xf numFmtId="0" fontId="3" fillId="0" borderId="22" xfId="0" applyFont="1" applyBorder="1" applyAlignment="1">
      <alignment horizontal="center" vertical="center"/>
    </xf>
    <xf numFmtId="44" fontId="3" fillId="2" borderId="22" xfId="1" applyFont="1" applyFill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top"/>
    </xf>
    <xf numFmtId="0" fontId="3" fillId="0" borderId="23" xfId="0" applyFont="1" applyBorder="1" applyAlignment="1">
      <alignment horizontal="center" vertical="center"/>
    </xf>
    <xf numFmtId="44" fontId="3" fillId="0" borderId="23" xfId="1" applyFont="1" applyBorder="1" applyAlignment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vertical="center"/>
    </xf>
    <xf numFmtId="44" fontId="3" fillId="2" borderId="23" xfId="1" applyFont="1" applyFill="1" applyBorder="1" applyAlignment="1">
      <alignment vertical="center"/>
    </xf>
    <xf numFmtId="0" fontId="3" fillId="0" borderId="24" xfId="0" applyFont="1" applyBorder="1" applyAlignment="1">
      <alignment horizontal="left" vertical="top"/>
    </xf>
    <xf numFmtId="0" fontId="3" fillId="0" borderId="24" xfId="0" applyFont="1" applyBorder="1" applyAlignment="1">
      <alignment horizontal="center" vertical="center"/>
    </xf>
    <xf numFmtId="44" fontId="3" fillId="2" borderId="24" xfId="1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top"/>
    </xf>
    <xf numFmtId="0" fontId="3" fillId="0" borderId="25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16" fontId="3" fillId="2" borderId="25" xfId="0" applyNumberFormat="1" applyFont="1" applyFill="1" applyBorder="1" applyAlignment="1">
      <alignment horizontal="center" vertical="center"/>
    </xf>
    <xf numFmtId="44" fontId="3" fillId="2" borderId="25" xfId="1" applyFont="1" applyFill="1" applyBorder="1" applyAlignment="1">
      <alignment vertical="center"/>
    </xf>
    <xf numFmtId="0" fontId="3" fillId="11" borderId="25" xfId="0" applyFont="1" applyFill="1" applyBorder="1" applyAlignment="1">
      <alignment horizontal="center" vertical="center"/>
    </xf>
    <xf numFmtId="44" fontId="3" fillId="0" borderId="25" xfId="1" applyFont="1" applyBorder="1" applyAlignment="1">
      <alignment vertical="center"/>
    </xf>
    <xf numFmtId="3" fontId="3" fillId="0" borderId="25" xfId="0" applyNumberFormat="1" applyFont="1" applyBorder="1" applyAlignment="1">
      <alignment horizontal="left" vertical="top"/>
    </xf>
    <xf numFmtId="0" fontId="3" fillId="0" borderId="26" xfId="0" applyFont="1" applyBorder="1" applyAlignment="1">
      <alignment horizontal="left" vertical="center"/>
    </xf>
    <xf numFmtId="3" fontId="3" fillId="0" borderId="26" xfId="0" applyNumberFormat="1" applyFont="1" applyBorder="1" applyAlignment="1">
      <alignment horizontal="left" vertical="top"/>
    </xf>
    <xf numFmtId="0" fontId="3" fillId="0" borderId="26" xfId="0" applyFont="1" applyBorder="1" applyAlignment="1">
      <alignment horizontal="center" vertical="center"/>
    </xf>
    <xf numFmtId="44" fontId="3" fillId="2" borderId="26" xfId="1" applyFont="1" applyFill="1" applyBorder="1" applyAlignment="1">
      <alignment vertical="center"/>
    </xf>
    <xf numFmtId="0" fontId="3" fillId="11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top"/>
    </xf>
    <xf numFmtId="0" fontId="3" fillId="0" borderId="27" xfId="0" applyFont="1" applyBorder="1" applyAlignment="1">
      <alignment horizontal="center" vertical="center"/>
    </xf>
    <xf numFmtId="44" fontId="3" fillId="2" borderId="27" xfId="1" applyFont="1" applyFill="1" applyBorder="1" applyAlignment="1">
      <alignment vertical="center"/>
    </xf>
    <xf numFmtId="0" fontId="3" fillId="0" borderId="29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top"/>
    </xf>
    <xf numFmtId="0" fontId="3" fillId="0" borderId="29" xfId="0" applyFont="1" applyBorder="1" applyAlignment="1">
      <alignment horizontal="center" vertical="center"/>
    </xf>
    <xf numFmtId="44" fontId="3" fillId="0" borderId="29" xfId="1" applyFont="1" applyBorder="1" applyAlignment="1">
      <alignment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/>
    </xf>
    <xf numFmtId="165" fontId="3" fillId="0" borderId="29" xfId="0" applyNumberFormat="1" applyFont="1" applyBorder="1" applyAlignment="1">
      <alignment horizontal="left" vertical="top"/>
    </xf>
    <xf numFmtId="44" fontId="3" fillId="2" borderId="29" xfId="1" applyFont="1" applyFill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44" fontId="3" fillId="0" borderId="30" xfId="1" applyFont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vertical="center"/>
    </xf>
    <xf numFmtId="16" fontId="3" fillId="2" borderId="30" xfId="0" applyNumberFormat="1" applyFont="1" applyFill="1" applyBorder="1" applyAlignment="1">
      <alignment horizontal="center" vertical="center"/>
    </xf>
    <xf numFmtId="3" fontId="3" fillId="0" borderId="30" xfId="0" applyNumberFormat="1" applyFont="1" applyBorder="1" applyAlignment="1">
      <alignment horizontal="left" vertical="top"/>
    </xf>
    <xf numFmtId="0" fontId="12" fillId="6" borderId="0" xfId="0" applyFont="1" applyFill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top"/>
    </xf>
    <xf numFmtId="0" fontId="3" fillId="0" borderId="31" xfId="0" applyFont="1" applyBorder="1" applyAlignment="1">
      <alignment horizontal="center" vertical="center"/>
    </xf>
    <xf numFmtId="44" fontId="8" fillId="2" borderId="31" xfId="1" applyFont="1" applyFill="1" applyBorder="1" applyAlignment="1">
      <alignment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vertical="center"/>
    </xf>
    <xf numFmtId="44" fontId="3" fillId="0" borderId="31" xfId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33" xfId="0" applyFill="1" applyBorder="1" applyAlignment="1">
      <alignment horizontal="center" vertical="center"/>
    </xf>
    <xf numFmtId="44" fontId="0" fillId="2" borderId="35" xfId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44" fontId="9" fillId="2" borderId="0" xfId="1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44" fontId="0" fillId="2" borderId="38" xfId="1" applyFont="1" applyFill="1" applyBorder="1" applyAlignment="1">
      <alignment horizontal="center" vertical="center"/>
    </xf>
    <xf numFmtId="44" fontId="0" fillId="2" borderId="45" xfId="1" applyFont="1" applyFill="1" applyBorder="1" applyAlignment="1">
      <alignment horizontal="center" vertical="center"/>
    </xf>
    <xf numFmtId="44" fontId="0" fillId="0" borderId="0" xfId="1" applyFont="1" applyAlignment="1">
      <alignment vertical="center"/>
    </xf>
    <xf numFmtId="0" fontId="1" fillId="16" borderId="39" xfId="0" applyFont="1" applyFill="1" applyBorder="1" applyAlignment="1">
      <alignment horizontal="center" vertical="center"/>
    </xf>
    <xf numFmtId="0" fontId="1" fillId="16" borderId="52" xfId="0" applyFont="1" applyFill="1" applyBorder="1" applyAlignment="1">
      <alignment horizontal="center" vertical="center"/>
    </xf>
    <xf numFmtId="0" fontId="1" fillId="16" borderId="53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12" fillId="15" borderId="10" xfId="0" applyFont="1" applyFill="1" applyBorder="1" applyAlignment="1">
      <alignment horizontal="center" vertical="center"/>
    </xf>
    <xf numFmtId="44" fontId="0" fillId="2" borderId="0" xfId="1" applyFont="1" applyFill="1" applyAlignment="1">
      <alignment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2" fillId="15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5" borderId="55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4" fontId="12" fillId="15" borderId="47" xfId="1" applyFont="1" applyFill="1" applyBorder="1" applyAlignment="1">
      <alignment horizontal="center" vertical="center" wrapText="1"/>
    </xf>
    <xf numFmtId="0" fontId="15" fillId="12" borderId="13" xfId="0" applyFont="1" applyFill="1" applyBorder="1" applyAlignment="1">
      <alignment horizontal="center" vertical="center" wrapText="1"/>
    </xf>
    <xf numFmtId="0" fontId="16" fillId="12" borderId="14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44" fontId="5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44" fontId="9" fillId="0" borderId="0" xfId="1" applyFont="1" applyAlignment="1">
      <alignment vertical="center"/>
    </xf>
    <xf numFmtId="0" fontId="0" fillId="18" borderId="1" xfId="0" applyFill="1" applyBorder="1" applyAlignment="1">
      <alignment horizontal="center" vertical="center"/>
    </xf>
    <xf numFmtId="0" fontId="0" fillId="18" borderId="16" xfId="0" applyFill="1" applyBorder="1" applyAlignment="1">
      <alignment horizontal="center" vertical="center"/>
    </xf>
    <xf numFmtId="0" fontId="0" fillId="18" borderId="4" xfId="0" applyFill="1" applyBorder="1" applyAlignment="1">
      <alignment horizontal="center" vertical="center"/>
    </xf>
    <xf numFmtId="0" fontId="0" fillId="18" borderId="4" xfId="0" applyFill="1" applyBorder="1" applyAlignment="1">
      <alignment horizontal="center" vertical="center" wrapText="1"/>
    </xf>
    <xf numFmtId="44" fontId="0" fillId="18" borderId="47" xfId="1" applyFont="1" applyFill="1" applyBorder="1" applyAlignment="1">
      <alignment horizontal="center" vertical="center" wrapText="1"/>
    </xf>
    <xf numFmtId="44" fontId="0" fillId="18" borderId="43" xfId="1" applyFont="1" applyFill="1" applyBorder="1" applyAlignment="1">
      <alignment horizontal="center" vertical="center" wrapText="1"/>
    </xf>
    <xf numFmtId="0" fontId="0" fillId="2" borderId="61" xfId="0" applyFill="1" applyBorder="1" applyAlignment="1">
      <alignment horizontal="center" vertical="center"/>
    </xf>
    <xf numFmtId="44" fontId="0" fillId="2" borderId="5" xfId="1" applyFont="1" applyFill="1" applyBorder="1" applyAlignment="1">
      <alignment horizontal="center" vertical="center"/>
    </xf>
    <xf numFmtId="44" fontId="0" fillId="5" borderId="62" xfId="1" applyFont="1" applyFill="1" applyBorder="1" applyAlignment="1">
      <alignment horizontal="center" vertical="center"/>
    </xf>
    <xf numFmtId="44" fontId="0" fillId="5" borderId="63" xfId="1" applyFont="1" applyFill="1" applyBorder="1" applyAlignment="1">
      <alignment horizontal="center" vertical="center"/>
    </xf>
    <xf numFmtId="44" fontId="0" fillId="7" borderId="5" xfId="1" applyFont="1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44" fontId="0" fillId="5" borderId="41" xfId="1" applyFont="1" applyFill="1" applyBorder="1" applyAlignment="1">
      <alignment horizontal="center" vertical="center"/>
    </xf>
    <xf numFmtId="44" fontId="0" fillId="5" borderId="44" xfId="1" applyFont="1" applyFill="1" applyBorder="1" applyAlignment="1">
      <alignment horizontal="center" vertical="center"/>
    </xf>
    <xf numFmtId="44" fontId="0" fillId="7" borderId="35" xfId="1" applyFont="1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44" fontId="0" fillId="5" borderId="42" xfId="1" applyFont="1" applyFill="1" applyBorder="1" applyAlignment="1">
      <alignment horizontal="center" vertical="center"/>
    </xf>
    <xf numFmtId="44" fontId="0" fillId="5" borderId="46" xfId="1" applyFont="1" applyFill="1" applyBorder="1" applyAlignment="1">
      <alignment horizontal="center" vertical="center"/>
    </xf>
    <xf numFmtId="44" fontId="0" fillId="7" borderId="38" xfId="1" applyFont="1" applyFill="1" applyBorder="1" applyAlignment="1">
      <alignment horizontal="center" vertical="center"/>
    </xf>
    <xf numFmtId="44" fontId="0" fillId="7" borderId="63" xfId="1" applyFont="1" applyFill="1" applyBorder="1" applyAlignment="1">
      <alignment horizontal="center" vertical="center"/>
    </xf>
    <xf numFmtId="44" fontId="0" fillId="7" borderId="44" xfId="1" applyFont="1" applyFill="1" applyBorder="1" applyAlignment="1">
      <alignment horizontal="center" vertical="center"/>
    </xf>
    <xf numFmtId="44" fontId="0" fillId="7" borderId="46" xfId="1" applyFont="1" applyFill="1" applyBorder="1" applyAlignment="1">
      <alignment horizontal="center" vertical="center"/>
    </xf>
    <xf numFmtId="44" fontId="0" fillId="7" borderId="41" xfId="1" applyFont="1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44" fontId="0" fillId="7" borderId="48" xfId="1" applyFont="1" applyFill="1" applyBorder="1" applyAlignment="1">
      <alignment horizontal="center" vertical="center"/>
    </xf>
    <xf numFmtId="44" fontId="0" fillId="7" borderId="67" xfId="1" applyFont="1" applyFill="1" applyBorder="1" applyAlignment="1">
      <alignment horizontal="center" vertical="center"/>
    </xf>
    <xf numFmtId="44" fontId="0" fillId="7" borderId="45" xfId="1" applyFont="1" applyFill="1" applyBorder="1" applyAlignment="1">
      <alignment horizontal="center" vertical="center"/>
    </xf>
    <xf numFmtId="0" fontId="0" fillId="2" borderId="68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44" fontId="0" fillId="2" borderId="40" xfId="1" applyFont="1" applyFill="1" applyBorder="1" applyAlignment="1">
      <alignment horizontal="center" vertical="center"/>
    </xf>
    <xf numFmtId="44" fontId="0" fillId="5" borderId="49" xfId="1" applyFont="1" applyFill="1" applyBorder="1" applyAlignment="1">
      <alignment horizontal="center" vertical="center"/>
    </xf>
    <xf numFmtId="44" fontId="0" fillId="5" borderId="53" xfId="1" applyFont="1" applyFill="1" applyBorder="1" applyAlignment="1">
      <alignment horizontal="center" vertical="center"/>
    </xf>
    <xf numFmtId="44" fontId="0" fillId="7" borderId="40" xfId="1" applyFont="1" applyFill="1" applyBorder="1" applyAlignment="1">
      <alignment horizontal="center" vertical="center"/>
    </xf>
    <xf numFmtId="44" fontId="0" fillId="7" borderId="62" xfId="1" applyFont="1" applyFill="1" applyBorder="1" applyAlignment="1">
      <alignment horizontal="center" vertical="center"/>
    </xf>
    <xf numFmtId="44" fontId="0" fillId="7" borderId="42" xfId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12" fillId="15" borderId="16" xfId="0" applyFont="1" applyFill="1" applyBorder="1" applyAlignment="1">
      <alignment horizontal="center" vertical="center"/>
    </xf>
    <xf numFmtId="44" fontId="8" fillId="14" borderId="2" xfId="1" applyFont="1" applyFill="1" applyBorder="1" applyAlignment="1">
      <alignment horizontal="center" vertical="center"/>
    </xf>
    <xf numFmtId="44" fontId="8" fillId="14" borderId="63" xfId="1" applyFont="1" applyFill="1" applyBorder="1" applyAlignment="1">
      <alignment horizontal="center" vertical="center"/>
    </xf>
    <xf numFmtId="44" fontId="8" fillId="14" borderId="36" xfId="1" applyFont="1" applyFill="1" applyBorder="1" applyAlignment="1">
      <alignment horizontal="center" vertical="center"/>
    </xf>
    <xf numFmtId="44" fontId="8" fillId="14" borderId="54" xfId="1" applyFont="1" applyFill="1" applyBorder="1" applyAlignment="1">
      <alignment horizontal="center" vertical="center"/>
    </xf>
    <xf numFmtId="44" fontId="8" fillId="14" borderId="44" xfId="1" applyFont="1" applyFill="1" applyBorder="1" applyAlignment="1">
      <alignment horizontal="center" vertical="center"/>
    </xf>
    <xf numFmtId="44" fontId="8" fillId="14" borderId="37" xfId="1" applyFont="1" applyFill="1" applyBorder="1" applyAlignment="1">
      <alignment horizontal="center" vertical="center"/>
    </xf>
    <xf numFmtId="44" fontId="8" fillId="14" borderId="46" xfId="1" applyFont="1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44" fontId="8" fillId="14" borderId="4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6" fillId="12" borderId="28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wrapText="1"/>
    </xf>
    <xf numFmtId="0" fontId="17" fillId="2" borderId="28" xfId="0" applyFont="1" applyFill="1" applyBorder="1" applyAlignment="1">
      <alignment wrapText="1"/>
    </xf>
    <xf numFmtId="0" fontId="17" fillId="2" borderId="14" xfId="0" applyFont="1" applyFill="1" applyBorder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17" fillId="2" borderId="0" xfId="0" applyFont="1" applyFill="1" applyBorder="1" applyAlignment="1">
      <alignment wrapText="1"/>
    </xf>
    <xf numFmtId="0" fontId="17" fillId="2" borderId="11" xfId="0" applyFont="1" applyFill="1" applyBorder="1" applyAlignment="1">
      <alignment wrapText="1"/>
    </xf>
    <xf numFmtId="0" fontId="17" fillId="2" borderId="0" xfId="0" applyFont="1" applyFill="1" applyBorder="1" applyAlignment="1"/>
    <xf numFmtId="0" fontId="17" fillId="2" borderId="11" xfId="0" applyFont="1" applyFill="1" applyBorder="1" applyAlignment="1"/>
    <xf numFmtId="0" fontId="17" fillId="2" borderId="15" xfId="0" applyFont="1" applyFill="1" applyBorder="1" applyAlignment="1"/>
    <xf numFmtId="0" fontId="18" fillId="2" borderId="0" xfId="0" applyFont="1" applyFill="1" applyBorder="1" applyAlignment="1"/>
    <xf numFmtId="0" fontId="18" fillId="2" borderId="11" xfId="0" applyFont="1" applyFill="1" applyBorder="1" applyAlignment="1"/>
    <xf numFmtId="0" fontId="0" fillId="2" borderId="0" xfId="0" applyFill="1" applyBorder="1" applyAlignment="1">
      <alignment vertical="center" wrapText="1"/>
    </xf>
    <xf numFmtId="0" fontId="17" fillId="2" borderId="0" xfId="0" applyFont="1" applyFill="1" applyBorder="1" applyAlignment="1">
      <alignment vertical="center" wrapText="1"/>
    </xf>
    <xf numFmtId="0" fontId="17" fillId="2" borderId="11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right" vertical="center" wrapText="1"/>
    </xf>
    <xf numFmtId="0" fontId="17" fillId="2" borderId="11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center"/>
    </xf>
    <xf numFmtId="0" fontId="10" fillId="13" borderId="13" xfId="0" applyFont="1" applyFill="1" applyBorder="1" applyAlignment="1">
      <alignment vertical="center" wrapText="1"/>
    </xf>
    <xf numFmtId="0" fontId="10" fillId="13" borderId="28" xfId="0" applyFont="1" applyFill="1" applyBorder="1" applyAlignment="1">
      <alignment vertical="center" wrapText="1"/>
    </xf>
    <xf numFmtId="0" fontId="10" fillId="13" borderId="14" xfId="0" applyFont="1" applyFill="1" applyBorder="1" applyAlignment="1">
      <alignment vertical="center" wrapText="1"/>
    </xf>
    <xf numFmtId="0" fontId="10" fillId="13" borderId="58" xfId="0" applyFont="1" applyFill="1" applyBorder="1" applyAlignment="1">
      <alignment vertical="center" wrapText="1"/>
    </xf>
    <xf numFmtId="0" fontId="10" fillId="13" borderId="59" xfId="0" applyFont="1" applyFill="1" applyBorder="1" applyAlignment="1">
      <alignment vertical="center" wrapText="1"/>
    </xf>
    <xf numFmtId="0" fontId="10" fillId="13" borderId="6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/>
    <xf numFmtId="0" fontId="18" fillId="2" borderId="28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left" vertical="center" wrapText="1"/>
    </xf>
    <xf numFmtId="16" fontId="18" fillId="2" borderId="11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 wrapText="1"/>
    </xf>
    <xf numFmtId="0" fontId="18" fillId="2" borderId="58" xfId="0" applyFont="1" applyFill="1" applyBorder="1" applyAlignment="1">
      <alignment horizontal="center" vertical="center" wrapText="1"/>
    </xf>
    <xf numFmtId="0" fontId="18" fillId="2" borderId="59" xfId="0" applyFont="1" applyFill="1" applyBorder="1" applyAlignment="1">
      <alignment horizontal="center" vertical="center" wrapText="1"/>
    </xf>
    <xf numFmtId="16" fontId="18" fillId="2" borderId="60" xfId="0" applyNumberFormat="1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wrapText="1"/>
    </xf>
    <xf numFmtId="0" fontId="18" fillId="2" borderId="11" xfId="0" applyFont="1" applyFill="1" applyBorder="1" applyAlignment="1">
      <alignment wrapText="1"/>
    </xf>
    <xf numFmtId="0" fontId="18" fillId="2" borderId="58" xfId="0" applyFont="1" applyFill="1" applyBorder="1" applyAlignment="1">
      <alignment vertical="center" wrapText="1"/>
    </xf>
    <xf numFmtId="0" fontId="18" fillId="2" borderId="59" xfId="0" applyFont="1" applyFill="1" applyBorder="1" applyAlignment="1">
      <alignment vertical="center" wrapText="1"/>
    </xf>
    <xf numFmtId="0" fontId="18" fillId="2" borderId="60" xfId="0" applyFont="1" applyFill="1" applyBorder="1" applyAlignment="1">
      <alignment vertical="center" wrapText="1"/>
    </xf>
    <xf numFmtId="0" fontId="18" fillId="19" borderId="58" xfId="0" applyFont="1" applyFill="1" applyBorder="1" applyAlignment="1">
      <alignment vertical="center" wrapText="1"/>
    </xf>
    <xf numFmtId="0" fontId="18" fillId="19" borderId="59" xfId="0" applyFont="1" applyFill="1" applyBorder="1" applyAlignment="1">
      <alignment vertical="center" wrapText="1"/>
    </xf>
    <xf numFmtId="0" fontId="18" fillId="19" borderId="60" xfId="0" applyFont="1" applyFill="1" applyBorder="1" applyAlignment="1">
      <alignment vertical="center" wrapText="1"/>
    </xf>
    <xf numFmtId="0" fontId="17" fillId="2" borderId="15" xfId="0" applyFont="1" applyFill="1" applyBorder="1" applyAlignment="1">
      <alignment horizontal="left" vertical="center" wrapText="1"/>
    </xf>
    <xf numFmtId="0" fontId="17" fillId="5" borderId="70" xfId="0" applyFont="1" applyFill="1" applyBorder="1" applyAlignment="1">
      <alignment wrapText="1"/>
    </xf>
    <xf numFmtId="0" fontId="18" fillId="5" borderId="70" xfId="0" applyFont="1" applyFill="1" applyBorder="1" applyAlignment="1">
      <alignment horizontal="center" wrapText="1"/>
    </xf>
    <xf numFmtId="0" fontId="18" fillId="5" borderId="70" xfId="0" applyFont="1" applyFill="1" applyBorder="1" applyAlignment="1">
      <alignment horizontal="center" vertical="center" wrapText="1"/>
    </xf>
    <xf numFmtId="0" fontId="18" fillId="5" borderId="70" xfId="0" applyFont="1" applyFill="1" applyBorder="1" applyAlignment="1">
      <alignment wrapText="1"/>
    </xf>
    <xf numFmtId="0" fontId="18" fillId="5" borderId="70" xfId="0" applyFont="1" applyFill="1" applyBorder="1" applyAlignment="1">
      <alignment horizontal="center" vertical="center"/>
    </xf>
    <xf numFmtId="14" fontId="18" fillId="5" borderId="70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 wrapText="1"/>
    </xf>
    <xf numFmtId="44" fontId="18" fillId="5" borderId="70" xfId="1" applyFont="1" applyFill="1" applyBorder="1" applyAlignment="1">
      <alignment horizontal="center" vertical="center" wrapText="1"/>
    </xf>
    <xf numFmtId="44" fontId="18" fillId="5" borderId="70" xfId="1" applyFont="1" applyFill="1" applyBorder="1" applyAlignment="1"/>
    <xf numFmtId="0" fontId="24" fillId="2" borderId="15" xfId="0" applyFont="1" applyFill="1" applyBorder="1" applyAlignment="1">
      <alignment wrapText="1"/>
    </xf>
    <xf numFmtId="0" fontId="24" fillId="2" borderId="15" xfId="0" applyFont="1" applyFill="1" applyBorder="1" applyAlignment="1">
      <alignment horizontal="left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vertical="center" wrapText="1"/>
    </xf>
    <xf numFmtId="0" fontId="24" fillId="2" borderId="0" xfId="0" applyFont="1" applyFill="1" applyBorder="1" applyAlignment="1"/>
    <xf numFmtId="0" fontId="24" fillId="2" borderId="0" xfId="0" applyFont="1" applyFill="1" applyBorder="1" applyAlignment="1">
      <alignment wrapText="1"/>
    </xf>
    <xf numFmtId="0" fontId="24" fillId="2" borderId="15" xfId="0" applyFont="1" applyFill="1" applyBorder="1" applyAlignment="1"/>
    <xf numFmtId="0" fontId="24" fillId="5" borderId="70" xfId="0" applyFont="1" applyFill="1" applyBorder="1" applyAlignment="1"/>
    <xf numFmtId="0" fontId="25" fillId="2" borderId="0" xfId="0" applyFont="1" applyFill="1" applyBorder="1" applyAlignment="1">
      <alignment vertical="center" wrapText="1"/>
    </xf>
    <xf numFmtId="0" fontId="25" fillId="5" borderId="74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5" borderId="70" xfId="0" applyFont="1" applyFill="1" applyBorder="1" applyAlignment="1">
      <alignment horizontal="center" wrapText="1"/>
    </xf>
    <xf numFmtId="0" fontId="25" fillId="5" borderId="70" xfId="0" applyFont="1" applyFill="1" applyBorder="1" applyAlignment="1">
      <alignment horizontal="center" vertical="center" wrapText="1"/>
    </xf>
    <xf numFmtId="0" fontId="24" fillId="2" borderId="58" xfId="0" applyFont="1" applyFill="1" applyBorder="1" applyAlignment="1">
      <alignment wrapText="1"/>
    </xf>
    <xf numFmtId="0" fontId="24" fillId="2" borderId="59" xfId="0" applyFont="1" applyFill="1" applyBorder="1" applyAlignment="1">
      <alignment horizontal="center" wrapText="1"/>
    </xf>
    <xf numFmtId="0" fontId="25" fillId="2" borderId="59" xfId="0" applyFont="1" applyFill="1" applyBorder="1" applyAlignment="1">
      <alignment horizontal="center" vertical="center" wrapText="1"/>
    </xf>
    <xf numFmtId="0" fontId="25" fillId="5" borderId="74" xfId="0" applyFont="1" applyFill="1" applyBorder="1" applyAlignment="1"/>
    <xf numFmtId="0" fontId="25" fillId="5" borderId="70" xfId="0" applyFont="1" applyFill="1" applyBorder="1" applyAlignment="1">
      <alignment wrapText="1"/>
    </xf>
    <xf numFmtId="0" fontId="24" fillId="5" borderId="74" xfId="0" applyFont="1" applyFill="1" applyBorder="1" applyAlignment="1"/>
    <xf numFmtId="0" fontId="24" fillId="2" borderId="13" xfId="0" applyFont="1" applyFill="1" applyBorder="1" applyAlignment="1"/>
    <xf numFmtId="0" fontId="25" fillId="2" borderId="28" xfId="0" applyFont="1" applyFill="1" applyBorder="1" applyAlignment="1"/>
    <xf numFmtId="0" fontId="25" fillId="5" borderId="70" xfId="0" applyFont="1" applyFill="1" applyBorder="1" applyAlignment="1"/>
    <xf numFmtId="0" fontId="25" fillId="2" borderId="0" xfId="0" applyFont="1" applyFill="1" applyBorder="1" applyAlignment="1"/>
    <xf numFmtId="0" fontId="24" fillId="2" borderId="15" xfId="0" applyFont="1" applyFill="1" applyBorder="1" applyAlignment="1">
      <alignment vertical="center" wrapText="1"/>
    </xf>
    <xf numFmtId="0" fontId="25" fillId="2" borderId="0" xfId="0" applyFont="1" applyFill="1" applyBorder="1" applyAlignment="1">
      <alignment wrapText="1"/>
    </xf>
    <xf numFmtId="0" fontId="24" fillId="2" borderId="0" xfId="0" applyFont="1" applyFill="1" applyBorder="1" applyAlignment="1">
      <alignment vertical="center" wrapText="1"/>
    </xf>
    <xf numFmtId="0" fontId="24" fillId="5" borderId="70" xfId="0" applyFont="1" applyFill="1" applyBorder="1" applyAlignment="1">
      <alignment wrapText="1"/>
    </xf>
    <xf numFmtId="0" fontId="25" fillId="2" borderId="0" xfId="0" applyFont="1" applyFill="1" applyBorder="1" applyAlignment="1">
      <alignment horizontal="left" vertical="center" wrapText="1"/>
    </xf>
    <xf numFmtId="0" fontId="25" fillId="5" borderId="70" xfId="0" applyFont="1" applyFill="1" applyBorder="1" applyAlignment="1">
      <alignment horizontal="left" wrapText="1"/>
    </xf>
    <xf numFmtId="0" fontId="25" fillId="5" borderId="74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 wrapText="1"/>
    </xf>
    <xf numFmtId="0" fontId="24" fillId="2" borderId="28" xfId="0" applyFont="1" applyFill="1" applyBorder="1" applyAlignment="1">
      <alignment horizontal="center"/>
    </xf>
    <xf numFmtId="0" fontId="24" fillId="2" borderId="13" xfId="0" applyFont="1" applyFill="1" applyBorder="1" applyAlignment="1">
      <alignment wrapText="1"/>
    </xf>
    <xf numFmtId="0" fontId="24" fillId="2" borderId="28" xfId="0" applyFont="1" applyFill="1" applyBorder="1" applyAlignment="1">
      <alignment wrapText="1"/>
    </xf>
    <xf numFmtId="0" fontId="12" fillId="6" borderId="0" xfId="0" applyFont="1" applyFill="1" applyAlignment="1">
      <alignment horizontal="center" vertical="center"/>
    </xf>
    <xf numFmtId="0" fontId="18" fillId="5" borderId="71" xfId="0" applyFont="1" applyFill="1" applyBorder="1" applyAlignment="1">
      <alignment horizontal="center" vertical="center" wrapText="1"/>
    </xf>
    <xf numFmtId="0" fontId="18" fillId="5" borderId="73" xfId="0" applyFont="1" applyFill="1" applyBorder="1" applyAlignment="1">
      <alignment horizontal="center" vertical="center" wrapText="1"/>
    </xf>
    <xf numFmtId="0" fontId="18" fillId="5" borderId="72" xfId="0" applyFont="1" applyFill="1" applyBorder="1" applyAlignment="1">
      <alignment horizontal="center" vertical="center" wrapText="1"/>
    </xf>
    <xf numFmtId="0" fontId="26" fillId="12" borderId="73" xfId="0" applyFont="1" applyFill="1" applyBorder="1" applyAlignment="1">
      <alignment horizontal="center" vertical="center" wrapText="1"/>
    </xf>
    <xf numFmtId="0" fontId="18" fillId="5" borderId="71" xfId="0" applyFont="1" applyFill="1" applyBorder="1" applyAlignment="1">
      <alignment horizontal="center" wrapText="1"/>
    </xf>
    <xf numFmtId="0" fontId="18" fillId="5" borderId="72" xfId="0" applyFont="1" applyFill="1" applyBorder="1" applyAlignment="1">
      <alignment horizontal="center" wrapText="1"/>
    </xf>
    <xf numFmtId="0" fontId="18" fillId="5" borderId="71" xfId="0" applyFont="1" applyFill="1" applyBorder="1" applyAlignment="1">
      <alignment horizontal="left" vertical="center" wrapText="1"/>
    </xf>
    <xf numFmtId="0" fontId="18" fillId="5" borderId="73" xfId="0" applyFont="1" applyFill="1" applyBorder="1" applyAlignment="1">
      <alignment horizontal="left" vertical="center" wrapText="1"/>
    </xf>
    <xf numFmtId="0" fontId="18" fillId="5" borderId="72" xfId="0" applyFont="1" applyFill="1" applyBorder="1" applyAlignment="1">
      <alignment horizontal="left" vertical="center" wrapText="1"/>
    </xf>
    <xf numFmtId="0" fontId="17" fillId="5" borderId="71" xfId="0" applyFont="1" applyFill="1" applyBorder="1" applyAlignment="1">
      <alignment horizontal="center" wrapText="1"/>
    </xf>
    <xf numFmtId="0" fontId="17" fillId="5" borderId="72" xfId="0" applyFont="1" applyFill="1" applyBorder="1" applyAlignment="1">
      <alignment horizontal="center" wrapText="1"/>
    </xf>
    <xf numFmtId="0" fontId="25" fillId="5" borderId="71" xfId="0" applyFont="1" applyFill="1" applyBorder="1" applyAlignment="1">
      <alignment horizontal="center" wrapText="1"/>
    </xf>
    <xf numFmtId="0" fontId="25" fillId="5" borderId="72" xfId="0" applyFont="1" applyFill="1" applyBorder="1" applyAlignment="1">
      <alignment horizontal="center" wrapText="1"/>
    </xf>
    <xf numFmtId="0" fontId="24" fillId="5" borderId="71" xfId="0" applyFont="1" applyFill="1" applyBorder="1" applyAlignment="1">
      <alignment horizontal="center" wrapText="1"/>
    </xf>
    <xf numFmtId="0" fontId="24" fillId="5" borderId="73" xfId="0" applyFont="1" applyFill="1" applyBorder="1" applyAlignment="1">
      <alignment horizontal="center" wrapText="1"/>
    </xf>
    <xf numFmtId="0" fontId="24" fillId="5" borderId="72" xfId="0" applyFont="1" applyFill="1" applyBorder="1" applyAlignment="1">
      <alignment horizontal="center" wrapText="1"/>
    </xf>
    <xf numFmtId="0" fontId="24" fillId="5" borderId="71" xfId="0" applyFont="1" applyFill="1" applyBorder="1" applyAlignment="1">
      <alignment horizontal="left" wrapText="1"/>
    </xf>
    <xf numFmtId="0" fontId="24" fillId="5" borderId="73" xfId="0" applyFont="1" applyFill="1" applyBorder="1" applyAlignment="1">
      <alignment horizontal="left" wrapText="1"/>
    </xf>
    <xf numFmtId="0" fontId="24" fillId="5" borderId="72" xfId="0" applyFont="1" applyFill="1" applyBorder="1" applyAlignment="1">
      <alignment horizontal="left" wrapText="1"/>
    </xf>
    <xf numFmtId="0" fontId="24" fillId="5" borderId="71" xfId="0" applyFont="1" applyFill="1" applyBorder="1" applyAlignment="1">
      <alignment horizontal="center"/>
    </xf>
    <xf numFmtId="0" fontId="24" fillId="5" borderId="73" xfId="0" applyFont="1" applyFill="1" applyBorder="1" applyAlignment="1">
      <alignment horizontal="center"/>
    </xf>
    <xf numFmtId="0" fontId="24" fillId="5" borderId="72" xfId="0" applyFont="1" applyFill="1" applyBorder="1" applyAlignment="1">
      <alignment horizontal="center"/>
    </xf>
    <xf numFmtId="0" fontId="25" fillId="5" borderId="71" xfId="0" applyFont="1" applyFill="1" applyBorder="1" applyAlignment="1">
      <alignment horizontal="left"/>
    </xf>
    <xf numFmtId="0" fontId="25" fillId="5" borderId="73" xfId="0" applyFont="1" applyFill="1" applyBorder="1" applyAlignment="1">
      <alignment horizontal="left"/>
    </xf>
    <xf numFmtId="0" fontId="25" fillId="5" borderId="72" xfId="0" applyFont="1" applyFill="1" applyBorder="1" applyAlignment="1">
      <alignment horizontal="left"/>
    </xf>
    <xf numFmtId="0" fontId="25" fillId="5" borderId="71" xfId="0" applyFont="1" applyFill="1" applyBorder="1" applyAlignment="1">
      <alignment horizontal="left" wrapText="1"/>
    </xf>
    <xf numFmtId="0" fontId="25" fillId="5" borderId="72" xfId="0" applyFont="1" applyFill="1" applyBorder="1" applyAlignment="1">
      <alignment horizontal="left" wrapText="1"/>
    </xf>
    <xf numFmtId="0" fontId="17" fillId="5" borderId="13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58" xfId="0" applyFont="1" applyFill="1" applyBorder="1" applyAlignment="1">
      <alignment horizontal="center" vertical="center" wrapText="1"/>
    </xf>
    <xf numFmtId="0" fontId="17" fillId="5" borderId="60" xfId="0" applyFont="1" applyFill="1" applyBorder="1" applyAlignment="1">
      <alignment horizontal="center" vertical="center" wrapText="1"/>
    </xf>
    <xf numFmtId="0" fontId="17" fillId="19" borderId="13" xfId="0" applyFont="1" applyFill="1" applyBorder="1" applyAlignment="1">
      <alignment horizontal="center" vertical="center" wrapText="1"/>
    </xf>
    <xf numFmtId="0" fontId="17" fillId="19" borderId="28" xfId="0" applyFont="1" applyFill="1" applyBorder="1" applyAlignment="1">
      <alignment horizontal="center" vertical="center" wrapText="1"/>
    </xf>
    <xf numFmtId="0" fontId="17" fillId="19" borderId="14" xfId="0" applyFont="1" applyFill="1" applyBorder="1" applyAlignment="1">
      <alignment horizontal="center" vertical="center" wrapText="1"/>
    </xf>
    <xf numFmtId="0" fontId="25" fillId="19" borderId="15" xfId="0" applyFont="1" applyFill="1" applyBorder="1" applyAlignment="1">
      <alignment horizontal="center" vertical="center" wrapText="1"/>
    </xf>
    <xf numFmtId="0" fontId="25" fillId="19" borderId="0" xfId="0" applyFont="1" applyFill="1" applyBorder="1" applyAlignment="1">
      <alignment horizontal="center" vertical="center" wrapText="1"/>
    </xf>
    <xf numFmtId="0" fontId="25" fillId="19" borderId="11" xfId="0" applyFont="1" applyFill="1" applyBorder="1" applyAlignment="1">
      <alignment horizontal="center" vertical="center" wrapText="1"/>
    </xf>
    <xf numFmtId="0" fontId="27" fillId="19" borderId="15" xfId="0" applyFont="1" applyFill="1" applyBorder="1" applyAlignment="1">
      <alignment horizontal="center" vertical="center" wrapText="1"/>
    </xf>
    <xf numFmtId="0" fontId="27" fillId="19" borderId="0" xfId="0" applyFont="1" applyFill="1" applyBorder="1" applyAlignment="1">
      <alignment horizontal="center" vertical="center" wrapText="1"/>
    </xf>
    <xf numFmtId="0" fontId="27" fillId="19" borderId="11" xfId="0" applyFont="1" applyFill="1" applyBorder="1" applyAlignment="1">
      <alignment horizontal="center" vertical="center" wrapText="1"/>
    </xf>
    <xf numFmtId="0" fontId="26" fillId="12" borderId="28" xfId="0" applyFont="1" applyFill="1" applyBorder="1" applyAlignment="1">
      <alignment horizontal="center" vertical="center" wrapText="1"/>
    </xf>
    <xf numFmtId="0" fontId="25" fillId="5" borderId="71" xfId="0" applyFont="1" applyFill="1" applyBorder="1" applyAlignment="1">
      <alignment horizontal="left" vertical="center" wrapText="1"/>
    </xf>
    <xf numFmtId="0" fontId="25" fillId="5" borderId="73" xfId="0" applyFont="1" applyFill="1" applyBorder="1" applyAlignment="1">
      <alignment horizontal="left" vertical="center" wrapText="1"/>
    </xf>
    <xf numFmtId="0" fontId="25" fillId="5" borderId="72" xfId="0" applyFont="1" applyFill="1" applyBorder="1" applyAlignment="1">
      <alignment horizontal="left" vertical="center" wrapText="1"/>
    </xf>
    <xf numFmtId="0" fontId="24" fillId="5" borderId="13" xfId="0" applyFont="1" applyFill="1" applyBorder="1" applyAlignment="1">
      <alignment horizontal="center"/>
    </xf>
    <xf numFmtId="0" fontId="24" fillId="5" borderId="28" xfId="0" applyFont="1" applyFill="1" applyBorder="1" applyAlignment="1">
      <alignment horizontal="center"/>
    </xf>
    <xf numFmtId="0" fontId="24" fillId="5" borderId="14" xfId="0" applyFont="1" applyFill="1" applyBorder="1" applyAlignment="1">
      <alignment horizontal="center"/>
    </xf>
    <xf numFmtId="0" fontId="24" fillId="5" borderId="71" xfId="0" applyFont="1" applyFill="1" applyBorder="1" applyAlignment="1">
      <alignment horizontal="left"/>
    </xf>
    <xf numFmtId="0" fontId="24" fillId="5" borderId="73" xfId="0" applyFont="1" applyFill="1" applyBorder="1" applyAlignment="1">
      <alignment horizontal="left"/>
    </xf>
    <xf numFmtId="0" fontId="24" fillId="5" borderId="72" xfId="0" applyFont="1" applyFill="1" applyBorder="1" applyAlignment="1">
      <alignment horizontal="left"/>
    </xf>
    <xf numFmtId="0" fontId="24" fillId="19" borderId="15" xfId="0" applyFont="1" applyFill="1" applyBorder="1" applyAlignment="1">
      <alignment horizontal="center" vertical="center" wrapText="1"/>
    </xf>
    <xf numFmtId="0" fontId="24" fillId="19" borderId="0" xfId="0" applyFont="1" applyFill="1" applyBorder="1" applyAlignment="1">
      <alignment horizontal="center" vertical="center" wrapText="1"/>
    </xf>
    <xf numFmtId="0" fontId="24" fillId="19" borderId="11" xfId="0" applyFont="1" applyFill="1" applyBorder="1" applyAlignment="1">
      <alignment horizontal="center" vertical="center" wrapText="1"/>
    </xf>
    <xf numFmtId="0" fontId="12" fillId="15" borderId="0" xfId="0" applyFont="1" applyFill="1" applyAlignment="1">
      <alignment horizontal="center" vertical="center"/>
    </xf>
    <xf numFmtId="44" fontId="12" fillId="15" borderId="50" xfId="1" applyFont="1" applyFill="1" applyBorder="1" applyAlignment="1">
      <alignment horizontal="center" vertical="center"/>
    </xf>
    <xf numFmtId="44" fontId="12" fillId="15" borderId="51" xfId="1" applyFont="1" applyFill="1" applyBorder="1" applyAlignment="1">
      <alignment horizontal="center" vertical="center"/>
    </xf>
    <xf numFmtId="0" fontId="20" fillId="15" borderId="49" xfId="0" applyFont="1" applyFill="1" applyBorder="1" applyAlignment="1">
      <alignment horizontal="center" vertical="center"/>
    </xf>
    <xf numFmtId="0" fontId="20" fillId="15" borderId="50" xfId="0" applyFont="1" applyFill="1" applyBorder="1" applyAlignment="1">
      <alignment horizontal="center" vertical="center"/>
    </xf>
    <xf numFmtId="44" fontId="20" fillId="17" borderId="49" xfId="0" applyNumberFormat="1" applyFont="1" applyFill="1" applyBorder="1" applyAlignment="1">
      <alignment horizontal="center" vertical="center"/>
    </xf>
    <xf numFmtId="0" fontId="20" fillId="17" borderId="51" xfId="0" applyFont="1" applyFill="1" applyBorder="1" applyAlignment="1">
      <alignment horizontal="center" vertical="center"/>
    </xf>
    <xf numFmtId="0" fontId="12" fillId="15" borderId="9" xfId="0" applyFont="1" applyFill="1" applyBorder="1" applyAlignment="1">
      <alignment horizontal="center" vertical="center"/>
    </xf>
    <xf numFmtId="0" fontId="12" fillId="15" borderId="49" xfId="0" applyFont="1" applyFill="1" applyBorder="1" applyAlignment="1">
      <alignment horizontal="left" vertical="center"/>
    </xf>
    <xf numFmtId="0" fontId="12" fillId="15" borderId="50" xfId="0" applyFont="1" applyFill="1" applyBorder="1" applyAlignment="1">
      <alignment horizontal="left" vertical="center"/>
    </xf>
    <xf numFmtId="0" fontId="12" fillId="15" borderId="51" xfId="0" applyFont="1" applyFill="1" applyBorder="1" applyAlignment="1">
      <alignment horizontal="left" vertical="center"/>
    </xf>
    <xf numFmtId="0" fontId="0" fillId="4" borderId="44" xfId="0" applyFill="1" applyBorder="1" applyAlignment="1">
      <alignment horizontal="center" vertical="center"/>
    </xf>
    <xf numFmtId="0" fontId="0" fillId="4" borderId="69" xfId="0" applyFill="1" applyBorder="1" applyAlignment="1">
      <alignment horizontal="center" vertical="center"/>
    </xf>
    <xf numFmtId="44" fontId="8" fillId="4" borderId="41" xfId="0" applyNumberFormat="1" applyFont="1" applyFill="1" applyBorder="1" applyAlignment="1">
      <alignment horizontal="center" vertical="center"/>
    </xf>
    <xf numFmtId="44" fontId="8" fillId="4" borderId="69" xfId="0" applyNumberFormat="1" applyFont="1" applyFill="1" applyBorder="1" applyAlignment="1">
      <alignment horizontal="center" vertical="center"/>
    </xf>
    <xf numFmtId="0" fontId="12" fillId="15" borderId="56" xfId="0" applyFont="1" applyFill="1" applyBorder="1" applyAlignment="1">
      <alignment horizontal="left" vertical="center"/>
    </xf>
    <xf numFmtId="0" fontId="12" fillId="15" borderId="57" xfId="0" applyFont="1" applyFill="1" applyBorder="1" applyAlignment="1">
      <alignment horizontal="left" vertical="center"/>
    </xf>
    <xf numFmtId="0" fontId="12" fillId="15" borderId="0" xfId="0" applyFont="1" applyFill="1" applyAlignment="1">
      <alignment horizontal="left" vertical="center"/>
    </xf>
    <xf numFmtId="0" fontId="19" fillId="15" borderId="49" xfId="0" applyFont="1" applyFill="1" applyBorder="1" applyAlignment="1">
      <alignment horizontal="center" vertical="center"/>
    </xf>
    <xf numFmtId="0" fontId="19" fillId="15" borderId="50" xfId="0" applyFont="1" applyFill="1" applyBorder="1" applyAlignment="1">
      <alignment horizontal="center" vertical="center"/>
    </xf>
    <xf numFmtId="0" fontId="19" fillId="15" borderId="51" xfId="0" applyFont="1" applyFill="1" applyBorder="1" applyAlignment="1">
      <alignment horizontal="center" vertical="center"/>
    </xf>
    <xf numFmtId="0" fontId="12" fillId="15" borderId="39" xfId="0" applyFont="1" applyFill="1" applyBorder="1" applyAlignment="1">
      <alignment horizontal="left" vertical="center"/>
    </xf>
    <xf numFmtId="0" fontId="12" fillId="15" borderId="52" xfId="0" applyFont="1" applyFill="1" applyBorder="1" applyAlignment="1">
      <alignment horizontal="left" vertical="center"/>
    </xf>
    <xf numFmtId="0" fontId="21" fillId="15" borderId="49" xfId="0" applyFont="1" applyFill="1" applyBorder="1" applyAlignment="1">
      <alignment horizontal="center" vertical="center" wrapText="1"/>
    </xf>
    <xf numFmtId="0" fontId="21" fillId="15" borderId="51" xfId="0" applyFont="1" applyFill="1" applyBorder="1" applyAlignment="1">
      <alignment horizontal="center" vertical="center" wrapText="1"/>
    </xf>
    <xf numFmtId="44" fontId="4" fillId="0" borderId="49" xfId="1" applyFont="1" applyBorder="1" applyAlignment="1">
      <alignment horizontal="center" vertical="center"/>
    </xf>
    <xf numFmtId="44" fontId="4" fillId="0" borderId="50" xfId="1" applyFont="1" applyBorder="1" applyAlignment="1">
      <alignment horizontal="center" vertical="center"/>
    </xf>
    <xf numFmtId="44" fontId="4" fillId="0" borderId="5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0">
    <cellStyle name="Moeda" xfId="1" builtinId="4"/>
    <cellStyle name="Moeda 2" xfId="4" xr:uid="{00000000-0005-0000-0000-000001000000}"/>
    <cellStyle name="Moeda 2 2" xfId="9" xr:uid="{00000000-0005-0000-0000-000002000000}"/>
    <cellStyle name="Moeda 3" xfId="6" xr:uid="{00000000-0005-0000-0000-000003000000}"/>
    <cellStyle name="Moeda 4" xfId="7" xr:uid="{00000000-0005-0000-0000-000004000000}"/>
    <cellStyle name="Moeda 5" xfId="8" xr:uid="{00000000-0005-0000-0000-000005000000}"/>
    <cellStyle name="Normal" xfId="0" builtinId="0"/>
    <cellStyle name="Normal 2" xfId="2" xr:uid="{00000000-0005-0000-0000-000007000000}"/>
    <cellStyle name="Vírgula 2" xfId="3" xr:uid="{00000000-0005-0000-0000-000008000000}"/>
    <cellStyle name="Vírgula 3" xfId="5" xr:uid="{00000000-0005-0000-0000-000009000000}"/>
  </cellStyles>
  <dxfs count="0"/>
  <tableStyles count="0" defaultTableStyle="TableStyleMedium2" defaultPivotStyle="PivotStyleLight16"/>
  <colors>
    <mruColors>
      <color rgb="FF996633"/>
      <color rgb="FF009900"/>
      <color rgb="FFC38649"/>
      <color rgb="FF001122"/>
      <color rgb="FFFFDCB9"/>
      <color rgb="FFFF9900"/>
      <color rgb="FFFFCC99"/>
      <color rgb="FF000066"/>
      <color rgb="FF03011D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353786</xdr:colOff>
      <xdr:row>0</xdr:row>
      <xdr:rowOff>187780</xdr:rowOff>
    </xdr:from>
    <xdr:to>
      <xdr:col>1</xdr:col>
      <xdr:colOff>1028699</xdr:colOff>
      <xdr:row>0</xdr:row>
      <xdr:rowOff>981075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C18EA2C-6B1A-4A0C-AE30-2D287BE662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2" t="39520" r="63685" b="38274"/>
        <a:stretch/>
      </xdr:blipFill>
      <xdr:spPr>
        <a:xfrm>
          <a:off x="496661" y="187780"/>
          <a:ext cx="674913" cy="79329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511969</xdr:colOff>
      <xdr:row>0</xdr:row>
      <xdr:rowOff>166687</xdr:rowOff>
    </xdr:from>
    <xdr:to>
      <xdr:col>1</xdr:col>
      <xdr:colOff>1186882</xdr:colOff>
      <xdr:row>0</xdr:row>
      <xdr:rowOff>959982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4D0870C-FD5F-4366-B7B6-725ACE260E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2" t="39520" r="63685" b="38274"/>
        <a:stretch/>
      </xdr:blipFill>
      <xdr:spPr>
        <a:xfrm>
          <a:off x="654844" y="166687"/>
          <a:ext cx="674913" cy="79329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51"/>
  <sheetViews>
    <sheetView topLeftCell="A40" workbookViewId="0">
      <selection activeCell="F16" sqref="F16"/>
    </sheetView>
  </sheetViews>
  <sheetFormatPr defaultRowHeight="15" x14ac:dyDescent="0.25"/>
  <cols>
    <col min="1" max="1" width="11.42578125" bestFit="1" customWidth="1"/>
    <col min="2" max="2" width="29.7109375" customWidth="1"/>
    <col min="3" max="3" width="31.28515625" bestFit="1" customWidth="1"/>
    <col min="4" max="4" width="19.5703125" bestFit="1" customWidth="1"/>
    <col min="6" max="6" width="14.7109375" bestFit="1" customWidth="1"/>
    <col min="9" max="9" width="18.5703125" bestFit="1" customWidth="1"/>
  </cols>
  <sheetData>
    <row r="2" spans="1:11" ht="15.75" x14ac:dyDescent="0.25">
      <c r="A2" s="92"/>
      <c r="B2" s="276">
        <v>2021</v>
      </c>
      <c r="C2" s="276"/>
      <c r="D2" s="276"/>
      <c r="E2" s="276"/>
      <c r="F2" s="276"/>
      <c r="G2" s="276"/>
      <c r="H2" s="276"/>
      <c r="I2" s="276"/>
      <c r="J2" s="276"/>
      <c r="K2" s="276"/>
    </row>
    <row r="3" spans="1:11" ht="15.75" x14ac:dyDescent="0.25">
      <c r="A3" s="20" t="s">
        <v>1</v>
      </c>
      <c r="B3" s="21" t="s">
        <v>31</v>
      </c>
      <c r="C3" s="21" t="s">
        <v>36</v>
      </c>
      <c r="D3" s="22">
        <v>4986</v>
      </c>
      <c r="E3" s="23"/>
      <c r="F3" s="24">
        <v>980</v>
      </c>
      <c r="G3" s="23" t="s">
        <v>5</v>
      </c>
      <c r="H3" s="27" t="s">
        <v>23</v>
      </c>
      <c r="I3" s="25" t="s">
        <v>26</v>
      </c>
      <c r="J3" s="26">
        <v>44216</v>
      </c>
      <c r="K3" s="25"/>
    </row>
    <row r="4" spans="1:11" ht="15.75" x14ac:dyDescent="0.25">
      <c r="A4" s="8" t="s">
        <v>1</v>
      </c>
      <c r="B4" s="4" t="s">
        <v>31</v>
      </c>
      <c r="C4" s="4" t="s">
        <v>28</v>
      </c>
      <c r="D4" s="5"/>
      <c r="E4" s="6" t="s">
        <v>15</v>
      </c>
      <c r="F4" s="15">
        <v>4697</v>
      </c>
      <c r="G4" s="6" t="s">
        <v>14</v>
      </c>
      <c r="H4" s="9" t="s">
        <v>23</v>
      </c>
      <c r="I4" s="9" t="s">
        <v>39</v>
      </c>
      <c r="J4" s="13">
        <v>44218</v>
      </c>
      <c r="K4" s="9"/>
    </row>
    <row r="5" spans="1:11" ht="15.75" x14ac:dyDescent="0.25">
      <c r="A5" s="8" t="s">
        <v>1</v>
      </c>
      <c r="B5" s="4" t="s">
        <v>31</v>
      </c>
      <c r="C5" s="4" t="s">
        <v>28</v>
      </c>
      <c r="D5" s="5"/>
      <c r="E5" s="6" t="s">
        <v>15</v>
      </c>
      <c r="F5" s="15">
        <v>5792</v>
      </c>
      <c r="G5" s="6" t="s">
        <v>7</v>
      </c>
      <c r="H5" s="9" t="s">
        <v>23</v>
      </c>
      <c r="I5" s="9" t="s">
        <v>43</v>
      </c>
      <c r="J5" s="13">
        <v>44225</v>
      </c>
      <c r="K5" s="9"/>
    </row>
    <row r="6" spans="1:11" ht="15.75" x14ac:dyDescent="0.25">
      <c r="A6" s="16" t="s">
        <v>8</v>
      </c>
      <c r="B6" s="4" t="s">
        <v>31</v>
      </c>
      <c r="C6" s="58" t="s">
        <v>48</v>
      </c>
      <c r="D6" s="59"/>
      <c r="E6" s="60"/>
      <c r="F6" s="64">
        <v>11261.05</v>
      </c>
      <c r="G6" s="60" t="s">
        <v>18</v>
      </c>
      <c r="H6" s="65" t="s">
        <v>23</v>
      </c>
      <c r="I6" s="61" t="s">
        <v>24</v>
      </c>
      <c r="J6" s="63">
        <v>44230</v>
      </c>
      <c r="K6" s="61" t="s">
        <v>49</v>
      </c>
    </row>
    <row r="7" spans="1:11" ht="15.75" x14ac:dyDescent="0.25">
      <c r="A7" s="16" t="s">
        <v>8</v>
      </c>
      <c r="B7" s="4" t="s">
        <v>31</v>
      </c>
      <c r="C7" s="58" t="s">
        <v>50</v>
      </c>
      <c r="D7" s="59">
        <v>3630</v>
      </c>
      <c r="E7" s="60"/>
      <c r="F7" s="64">
        <v>2458.5500000000002</v>
      </c>
      <c r="G7" s="60" t="s">
        <v>18</v>
      </c>
      <c r="H7" s="65" t="s">
        <v>23</v>
      </c>
      <c r="I7" s="61" t="s">
        <v>24</v>
      </c>
      <c r="J7" s="63">
        <v>44230</v>
      </c>
      <c r="K7" s="61" t="s">
        <v>49</v>
      </c>
    </row>
    <row r="8" spans="1:11" ht="15.75" x14ac:dyDescent="0.25">
      <c r="A8" s="16" t="s">
        <v>8</v>
      </c>
      <c r="B8" s="4" t="s">
        <v>31</v>
      </c>
      <c r="C8" s="58" t="s">
        <v>52</v>
      </c>
      <c r="D8" s="67">
        <v>43366</v>
      </c>
      <c r="E8" s="60"/>
      <c r="F8" s="64">
        <v>25.9</v>
      </c>
      <c r="G8" s="60" t="s">
        <v>18</v>
      </c>
      <c r="H8" s="65" t="s">
        <v>23</v>
      </c>
      <c r="I8" s="61" t="s">
        <v>53</v>
      </c>
      <c r="J8" s="63">
        <v>44230</v>
      </c>
      <c r="K8" s="61"/>
    </row>
    <row r="9" spans="1:11" ht="15.75" x14ac:dyDescent="0.25">
      <c r="A9" s="16" t="s">
        <v>8</v>
      </c>
      <c r="B9" s="4" t="s">
        <v>31</v>
      </c>
      <c r="C9" s="68" t="s">
        <v>56</v>
      </c>
      <c r="D9" s="69"/>
      <c r="E9" s="70"/>
      <c r="F9" s="71">
        <v>18.07</v>
      </c>
      <c r="G9" s="70" t="s">
        <v>25</v>
      </c>
      <c r="H9" s="72" t="s">
        <v>23</v>
      </c>
      <c r="I9" s="61" t="s">
        <v>53</v>
      </c>
      <c r="J9" s="63">
        <v>44230</v>
      </c>
      <c r="K9" s="73"/>
    </row>
    <row r="10" spans="1:11" ht="15.75" x14ac:dyDescent="0.25">
      <c r="A10" s="16" t="s">
        <v>8</v>
      </c>
      <c r="B10" s="4" t="s">
        <v>31</v>
      </c>
      <c r="C10" s="4" t="s">
        <v>35</v>
      </c>
      <c r="D10" s="5">
        <v>5562</v>
      </c>
      <c r="E10" s="6"/>
      <c r="F10" s="15">
        <v>222.05</v>
      </c>
      <c r="G10" s="6" t="s">
        <v>3</v>
      </c>
      <c r="H10" s="19" t="s">
        <v>23</v>
      </c>
      <c r="I10" s="9" t="s">
        <v>24</v>
      </c>
      <c r="J10" s="13">
        <v>44232</v>
      </c>
      <c r="K10" s="9"/>
    </row>
    <row r="11" spans="1:11" ht="15.75" x14ac:dyDescent="0.25">
      <c r="A11" s="16" t="s">
        <v>8</v>
      </c>
      <c r="B11" s="4" t="s">
        <v>31</v>
      </c>
      <c r="C11" s="58" t="s">
        <v>54</v>
      </c>
      <c r="D11" s="59"/>
      <c r="E11" s="60"/>
      <c r="F11" s="64">
        <v>4800</v>
      </c>
      <c r="G11" s="60" t="s">
        <v>3</v>
      </c>
      <c r="H11" s="61"/>
      <c r="I11" s="61"/>
      <c r="J11" s="61"/>
      <c r="K11" s="61" t="s">
        <v>55</v>
      </c>
    </row>
    <row r="12" spans="1:11" ht="15.75" x14ac:dyDescent="0.25">
      <c r="A12" s="16" t="s">
        <v>8</v>
      </c>
      <c r="B12" s="4" t="s">
        <v>31</v>
      </c>
      <c r="C12" s="21" t="s">
        <v>32</v>
      </c>
      <c r="D12" s="22">
        <v>30971</v>
      </c>
      <c r="E12" s="23"/>
      <c r="F12" s="28">
        <v>14.26</v>
      </c>
      <c r="G12" s="23" t="s">
        <v>3</v>
      </c>
      <c r="H12" s="19" t="s">
        <v>23</v>
      </c>
      <c r="I12" s="9" t="s">
        <v>24</v>
      </c>
      <c r="J12" s="13">
        <v>44232</v>
      </c>
      <c r="K12" s="25"/>
    </row>
    <row r="13" spans="1:11" ht="15.75" x14ac:dyDescent="0.25">
      <c r="A13" s="16" t="s">
        <v>8</v>
      </c>
      <c r="B13" s="4" t="s">
        <v>31</v>
      </c>
      <c r="C13" s="21" t="s">
        <v>32</v>
      </c>
      <c r="D13" s="22">
        <v>31045</v>
      </c>
      <c r="E13" s="23"/>
      <c r="F13" s="28">
        <v>42.78</v>
      </c>
      <c r="G13" s="23" t="s">
        <v>3</v>
      </c>
      <c r="H13" s="19" t="s">
        <v>23</v>
      </c>
      <c r="I13" s="9" t="s">
        <v>24</v>
      </c>
      <c r="J13" s="13">
        <v>44232</v>
      </c>
      <c r="K13" s="25"/>
    </row>
    <row r="14" spans="1:11" ht="15.75" x14ac:dyDescent="0.25">
      <c r="A14" s="16" t="s">
        <v>8</v>
      </c>
      <c r="B14" s="4" t="s">
        <v>31</v>
      </c>
      <c r="C14" s="4" t="s">
        <v>28</v>
      </c>
      <c r="D14" s="5"/>
      <c r="E14" s="6"/>
      <c r="F14" s="15">
        <v>5964</v>
      </c>
      <c r="G14" s="6" t="s">
        <v>3</v>
      </c>
      <c r="H14" s="19" t="s">
        <v>23</v>
      </c>
      <c r="I14" s="61" t="s">
        <v>57</v>
      </c>
      <c r="J14" s="13">
        <v>44232</v>
      </c>
      <c r="K14" s="9"/>
    </row>
    <row r="15" spans="1:11" ht="15.75" x14ac:dyDescent="0.25">
      <c r="A15" s="16" t="s">
        <v>8</v>
      </c>
      <c r="B15" s="4" t="s">
        <v>31</v>
      </c>
      <c r="C15" s="29" t="s">
        <v>41</v>
      </c>
      <c r="D15" s="30"/>
      <c r="E15" s="31"/>
      <c r="F15" s="37">
        <v>8500</v>
      </c>
      <c r="G15" s="31" t="s">
        <v>4</v>
      </c>
      <c r="H15" s="33"/>
      <c r="I15" s="34"/>
      <c r="J15" s="33"/>
      <c r="K15" s="33"/>
    </row>
    <row r="16" spans="1:11" ht="15.75" x14ac:dyDescent="0.25">
      <c r="A16" s="16" t="s">
        <v>8</v>
      </c>
      <c r="B16" s="4" t="s">
        <v>31</v>
      </c>
      <c r="C16" s="4" t="s">
        <v>28</v>
      </c>
      <c r="D16" s="5"/>
      <c r="E16" s="6"/>
      <c r="F16" s="15">
        <v>5000</v>
      </c>
      <c r="G16" s="6" t="s">
        <v>21</v>
      </c>
      <c r="H16" s="9"/>
      <c r="I16" s="10"/>
      <c r="J16" s="13"/>
      <c r="K16" s="9"/>
    </row>
    <row r="17" spans="1:11" ht="15.75" x14ac:dyDescent="0.25">
      <c r="A17" s="16" t="s">
        <v>8</v>
      </c>
      <c r="B17" s="4" t="s">
        <v>31</v>
      </c>
      <c r="C17" s="4" t="s">
        <v>32</v>
      </c>
      <c r="D17" s="5" t="s">
        <v>37</v>
      </c>
      <c r="E17" s="6"/>
      <c r="F17" s="15">
        <v>619.91999999999996</v>
      </c>
      <c r="G17" s="6" t="s">
        <v>22</v>
      </c>
      <c r="H17" s="9"/>
      <c r="I17" s="10"/>
      <c r="J17" s="9"/>
      <c r="K17" s="11"/>
    </row>
    <row r="18" spans="1:11" ht="15.75" x14ac:dyDescent="0.25">
      <c r="A18" s="16" t="s">
        <v>8</v>
      </c>
      <c r="B18" s="4" t="s">
        <v>31</v>
      </c>
      <c r="C18" s="29" t="s">
        <v>27</v>
      </c>
      <c r="D18" s="30">
        <v>66139</v>
      </c>
      <c r="E18" s="31"/>
      <c r="F18" s="37">
        <v>1</v>
      </c>
      <c r="G18" s="31" t="s">
        <v>30</v>
      </c>
      <c r="H18" s="33"/>
      <c r="I18" s="34"/>
      <c r="J18" s="33"/>
      <c r="K18" s="38"/>
    </row>
    <row r="19" spans="1:11" ht="15.75" x14ac:dyDescent="0.25">
      <c r="A19" s="16" t="s">
        <v>8</v>
      </c>
      <c r="B19" s="4" t="s">
        <v>31</v>
      </c>
      <c r="C19" s="29" t="s">
        <v>40</v>
      </c>
      <c r="D19" s="30"/>
      <c r="E19" s="31"/>
      <c r="F19" s="32">
        <v>7166.67</v>
      </c>
      <c r="G19" s="31" t="s">
        <v>29</v>
      </c>
      <c r="H19" s="33"/>
      <c r="I19" s="34"/>
      <c r="J19" s="35"/>
      <c r="K19" s="50" t="s">
        <v>47</v>
      </c>
    </row>
    <row r="20" spans="1:11" ht="15.75" x14ac:dyDescent="0.25">
      <c r="A20" s="16" t="s">
        <v>8</v>
      </c>
      <c r="B20" s="4" t="s">
        <v>31</v>
      </c>
      <c r="C20" s="4" t="s">
        <v>28</v>
      </c>
      <c r="D20" s="5"/>
      <c r="E20" s="6"/>
      <c r="F20" s="14">
        <v>5000</v>
      </c>
      <c r="G20" s="6" t="s">
        <v>17</v>
      </c>
      <c r="H20" s="9"/>
      <c r="I20" s="10"/>
      <c r="J20" s="13"/>
      <c r="K20" s="9"/>
    </row>
    <row r="21" spans="1:11" ht="15.75" x14ac:dyDescent="0.25">
      <c r="A21" s="16" t="s">
        <v>8</v>
      </c>
      <c r="B21" s="4" t="s">
        <v>31</v>
      </c>
      <c r="C21" s="93" t="s">
        <v>59</v>
      </c>
      <c r="D21" s="94">
        <v>20211089</v>
      </c>
      <c r="E21" s="95"/>
      <c r="F21" s="96">
        <v>405</v>
      </c>
      <c r="G21" s="95" t="s">
        <v>16</v>
      </c>
      <c r="H21" s="97"/>
      <c r="I21" s="98"/>
      <c r="J21" s="97"/>
      <c r="K21" s="97"/>
    </row>
    <row r="22" spans="1:11" ht="15.75" x14ac:dyDescent="0.25">
      <c r="A22" s="16" t="s">
        <v>8</v>
      </c>
      <c r="B22" s="4" t="s">
        <v>31</v>
      </c>
      <c r="C22" s="46" t="s">
        <v>44</v>
      </c>
      <c r="D22" s="47">
        <v>20187</v>
      </c>
      <c r="E22" s="48"/>
      <c r="F22" s="52">
        <v>850</v>
      </c>
      <c r="G22" s="48" t="s">
        <v>14</v>
      </c>
      <c r="H22" s="50"/>
      <c r="I22" s="51"/>
      <c r="J22" s="50"/>
      <c r="K22" s="50"/>
    </row>
    <row r="23" spans="1:11" ht="15.75" x14ac:dyDescent="0.25">
      <c r="A23" s="16" t="s">
        <v>8</v>
      </c>
      <c r="B23" s="4" t="s">
        <v>31</v>
      </c>
      <c r="C23" s="39" t="s">
        <v>42</v>
      </c>
      <c r="D23" s="40">
        <v>59096</v>
      </c>
      <c r="E23" s="41"/>
      <c r="F23" s="42">
        <v>320</v>
      </c>
      <c r="G23" s="41" t="s">
        <v>6</v>
      </c>
      <c r="H23" s="43"/>
      <c r="I23" s="44"/>
      <c r="J23" s="43"/>
      <c r="K23" s="43"/>
    </row>
    <row r="24" spans="1:11" ht="15.75" x14ac:dyDescent="0.25">
      <c r="A24" s="16" t="s">
        <v>8</v>
      </c>
      <c r="B24" s="4" t="s">
        <v>31</v>
      </c>
      <c r="C24" s="46" t="s">
        <v>42</v>
      </c>
      <c r="D24" s="47">
        <v>59096</v>
      </c>
      <c r="E24" s="48"/>
      <c r="F24" s="49">
        <v>320</v>
      </c>
      <c r="G24" s="48" t="s">
        <v>6</v>
      </c>
      <c r="H24" s="50"/>
      <c r="I24" s="51"/>
      <c r="J24" s="50"/>
      <c r="K24" s="50"/>
    </row>
    <row r="25" spans="1:11" ht="15.75" x14ac:dyDescent="0.25">
      <c r="A25" s="16" t="s">
        <v>8</v>
      </c>
      <c r="B25" s="4" t="s">
        <v>31</v>
      </c>
      <c r="C25" s="93" t="s">
        <v>59</v>
      </c>
      <c r="D25" s="94">
        <v>20211289</v>
      </c>
      <c r="E25" s="95"/>
      <c r="F25" s="99">
        <v>70</v>
      </c>
      <c r="G25" s="95" t="s">
        <v>33</v>
      </c>
      <c r="H25" s="97"/>
      <c r="I25" s="98"/>
      <c r="J25" s="97"/>
      <c r="K25" s="97"/>
    </row>
    <row r="26" spans="1:11" ht="15.75" x14ac:dyDescent="0.25">
      <c r="A26" s="16" t="s">
        <v>8</v>
      </c>
      <c r="B26" s="4" t="s">
        <v>31</v>
      </c>
      <c r="C26" s="46" t="s">
        <v>27</v>
      </c>
      <c r="D26" s="47">
        <v>66387</v>
      </c>
      <c r="E26" s="48"/>
      <c r="F26" s="49">
        <v>1651.8</v>
      </c>
      <c r="G26" s="48" t="s">
        <v>33</v>
      </c>
      <c r="H26" s="50"/>
      <c r="I26" s="51"/>
      <c r="J26" s="50"/>
      <c r="K26" s="50" t="s">
        <v>45</v>
      </c>
    </row>
    <row r="27" spans="1:11" ht="15.75" x14ac:dyDescent="0.25">
      <c r="A27" s="16" t="s">
        <v>8</v>
      </c>
      <c r="B27" s="4" t="s">
        <v>31</v>
      </c>
      <c r="C27" s="77" t="s">
        <v>58</v>
      </c>
      <c r="D27" s="83">
        <v>202100000003332</v>
      </c>
      <c r="E27" s="79"/>
      <c r="F27" s="80">
        <v>3081.12</v>
      </c>
      <c r="G27" s="79" t="s">
        <v>34</v>
      </c>
      <c r="H27" s="81"/>
      <c r="I27" s="82"/>
      <c r="J27" s="81"/>
      <c r="K27" s="81"/>
    </row>
    <row r="28" spans="1:11" ht="15.75" x14ac:dyDescent="0.25">
      <c r="A28" s="16" t="s">
        <v>8</v>
      </c>
      <c r="B28" s="4" t="s">
        <v>31</v>
      </c>
      <c r="C28" s="77" t="s">
        <v>58</v>
      </c>
      <c r="D28" s="83">
        <v>202100000003336</v>
      </c>
      <c r="E28" s="79"/>
      <c r="F28" s="80">
        <v>3081.12</v>
      </c>
      <c r="G28" s="79" t="s">
        <v>34</v>
      </c>
      <c r="H28" s="81"/>
      <c r="I28" s="82"/>
      <c r="J28" s="81"/>
      <c r="K28" s="81"/>
    </row>
    <row r="29" spans="1:11" ht="15.75" x14ac:dyDescent="0.25">
      <c r="A29" s="16" t="s">
        <v>8</v>
      </c>
      <c r="B29" s="4" t="s">
        <v>31</v>
      </c>
      <c r="C29" s="77" t="s">
        <v>58</v>
      </c>
      <c r="D29" s="83">
        <v>202100000003333</v>
      </c>
      <c r="E29" s="79"/>
      <c r="F29" s="80">
        <v>3081.12</v>
      </c>
      <c r="G29" s="79" t="s">
        <v>34</v>
      </c>
      <c r="H29" s="81"/>
      <c r="I29" s="82"/>
      <c r="J29" s="81"/>
      <c r="K29" s="81"/>
    </row>
    <row r="30" spans="1:11" ht="15.75" x14ac:dyDescent="0.25">
      <c r="A30" s="16" t="s">
        <v>8</v>
      </c>
      <c r="B30" s="4" t="s">
        <v>31</v>
      </c>
      <c r="C30" s="77" t="s">
        <v>58</v>
      </c>
      <c r="D30" s="83">
        <v>202100000003337</v>
      </c>
      <c r="E30" s="79"/>
      <c r="F30" s="80">
        <v>3081.12</v>
      </c>
      <c r="G30" s="79" t="s">
        <v>34</v>
      </c>
      <c r="H30" s="81"/>
      <c r="I30" s="82"/>
      <c r="J30" s="81"/>
      <c r="K30" s="81"/>
    </row>
    <row r="31" spans="1:11" ht="15.75" x14ac:dyDescent="0.25">
      <c r="A31" s="16" t="s">
        <v>8</v>
      </c>
      <c r="B31" s="4" t="s">
        <v>31</v>
      </c>
      <c r="C31" s="77" t="s">
        <v>58</v>
      </c>
      <c r="D31" s="83">
        <v>202100000003335</v>
      </c>
      <c r="E31" s="79"/>
      <c r="F31" s="80">
        <v>3081.12</v>
      </c>
      <c r="G31" s="79" t="s">
        <v>34</v>
      </c>
      <c r="H31" s="81"/>
      <c r="I31" s="82"/>
      <c r="J31" s="81"/>
      <c r="K31" s="81"/>
    </row>
    <row r="32" spans="1:11" ht="15.75" x14ac:dyDescent="0.25">
      <c r="A32" s="16" t="s">
        <v>8</v>
      </c>
      <c r="B32" s="4" t="s">
        <v>31</v>
      </c>
      <c r="C32" s="77" t="s">
        <v>58</v>
      </c>
      <c r="D32" s="83">
        <v>202100000003339</v>
      </c>
      <c r="E32" s="79"/>
      <c r="F32" s="80">
        <v>2118.27</v>
      </c>
      <c r="G32" s="79" t="s">
        <v>34</v>
      </c>
      <c r="H32" s="81"/>
      <c r="I32" s="82"/>
      <c r="J32" s="81"/>
      <c r="K32" s="81"/>
    </row>
    <row r="33" spans="1:11" ht="15.75" x14ac:dyDescent="0.25">
      <c r="A33" s="16" t="s">
        <v>8</v>
      </c>
      <c r="B33" s="4" t="s">
        <v>31</v>
      </c>
      <c r="C33" s="46" t="s">
        <v>42</v>
      </c>
      <c r="D33" s="47">
        <v>59166</v>
      </c>
      <c r="E33" s="48"/>
      <c r="F33" s="49">
        <v>287.75</v>
      </c>
      <c r="G33" s="48" t="s">
        <v>38</v>
      </c>
      <c r="H33" s="50"/>
      <c r="I33" s="51"/>
      <c r="J33" s="50"/>
      <c r="K33" s="50"/>
    </row>
    <row r="34" spans="1:11" ht="15.75" x14ac:dyDescent="0.25">
      <c r="A34" s="17" t="s">
        <v>9</v>
      </c>
      <c r="B34" s="4" t="s">
        <v>31</v>
      </c>
      <c r="C34" s="58" t="s">
        <v>42</v>
      </c>
      <c r="D34" s="59">
        <v>59287</v>
      </c>
      <c r="E34" s="60"/>
      <c r="F34" s="66">
        <v>680</v>
      </c>
      <c r="G34" s="60" t="s">
        <v>2</v>
      </c>
      <c r="H34" s="7"/>
      <c r="I34" s="7"/>
      <c r="J34" s="7"/>
      <c r="K34" s="7"/>
    </row>
    <row r="35" spans="1:11" ht="15.75" x14ac:dyDescent="0.25">
      <c r="A35" s="17" t="s">
        <v>9</v>
      </c>
      <c r="B35" s="4" t="s">
        <v>31</v>
      </c>
      <c r="C35" s="58" t="s">
        <v>50</v>
      </c>
      <c r="D35" s="59">
        <v>3630</v>
      </c>
      <c r="E35" s="60"/>
      <c r="F35" s="64">
        <v>2458.5500000000002</v>
      </c>
      <c r="G35" s="60" t="s">
        <v>18</v>
      </c>
      <c r="H35" s="7"/>
      <c r="I35" s="7"/>
      <c r="J35" s="7"/>
      <c r="K35" s="7" t="s">
        <v>20</v>
      </c>
    </row>
    <row r="36" spans="1:11" ht="15.75" x14ac:dyDescent="0.25">
      <c r="A36" s="17" t="s">
        <v>9</v>
      </c>
      <c r="B36" s="4" t="s">
        <v>31</v>
      </c>
      <c r="C36" s="77" t="s">
        <v>27</v>
      </c>
      <c r="D36" s="78">
        <v>66513</v>
      </c>
      <c r="E36" s="79"/>
      <c r="F36" s="84">
        <v>173</v>
      </c>
      <c r="G36" s="79" t="s">
        <v>18</v>
      </c>
      <c r="H36" s="7"/>
      <c r="I36" s="7"/>
      <c r="J36" s="7"/>
      <c r="K36" s="7"/>
    </row>
    <row r="37" spans="1:11" ht="15.75" x14ac:dyDescent="0.25">
      <c r="A37" s="17" t="s">
        <v>9</v>
      </c>
      <c r="B37" s="4" t="s">
        <v>31</v>
      </c>
      <c r="C37" s="58" t="s">
        <v>42</v>
      </c>
      <c r="D37" s="59">
        <v>59233</v>
      </c>
      <c r="E37" s="60"/>
      <c r="F37" s="64">
        <v>56.5</v>
      </c>
      <c r="G37" s="60" t="s">
        <v>18</v>
      </c>
      <c r="H37" s="7"/>
      <c r="I37" s="7"/>
      <c r="J37" s="7"/>
      <c r="K37" s="7"/>
    </row>
    <row r="38" spans="1:11" ht="15.75" x14ac:dyDescent="0.25">
      <c r="A38" s="17" t="s">
        <v>9</v>
      </c>
      <c r="B38" s="4" t="s">
        <v>31</v>
      </c>
      <c r="C38" s="58" t="s">
        <v>42</v>
      </c>
      <c r="D38" s="74">
        <v>59368</v>
      </c>
      <c r="E38" s="75"/>
      <c r="F38" s="76">
        <v>87</v>
      </c>
      <c r="G38" s="75" t="s">
        <v>18</v>
      </c>
      <c r="H38" s="7"/>
      <c r="I38" s="7"/>
      <c r="J38" s="7"/>
      <c r="K38" s="7"/>
    </row>
    <row r="39" spans="1:11" ht="15.75" x14ac:dyDescent="0.25">
      <c r="A39" s="17" t="s">
        <v>9</v>
      </c>
      <c r="B39" s="4" t="s">
        <v>31</v>
      </c>
      <c r="C39" s="58" t="s">
        <v>42</v>
      </c>
      <c r="D39" s="59">
        <v>59316</v>
      </c>
      <c r="E39" s="60"/>
      <c r="F39" s="64">
        <v>1222.2</v>
      </c>
      <c r="G39" s="60" t="s">
        <v>3</v>
      </c>
      <c r="H39" s="61"/>
      <c r="I39" s="62"/>
      <c r="J39" s="61"/>
      <c r="K39" s="61"/>
    </row>
    <row r="40" spans="1:11" ht="15.75" x14ac:dyDescent="0.25">
      <c r="A40" s="17" t="s">
        <v>9</v>
      </c>
      <c r="B40" s="4" t="s">
        <v>31</v>
      </c>
      <c r="C40" s="58" t="s">
        <v>42</v>
      </c>
      <c r="D40" s="59">
        <v>59321</v>
      </c>
      <c r="E40" s="60"/>
      <c r="F40" s="64">
        <v>46.7</v>
      </c>
      <c r="G40" s="60" t="s">
        <v>3</v>
      </c>
      <c r="H40" s="61"/>
      <c r="I40" s="62"/>
      <c r="J40" s="61"/>
      <c r="K40" s="61"/>
    </row>
    <row r="41" spans="1:11" ht="15.75" x14ac:dyDescent="0.25">
      <c r="A41" s="17" t="s">
        <v>9</v>
      </c>
      <c r="B41" s="4" t="s">
        <v>31</v>
      </c>
      <c r="C41" s="4" t="s">
        <v>32</v>
      </c>
      <c r="D41" s="53">
        <v>31605</v>
      </c>
      <c r="E41" s="54"/>
      <c r="F41" s="55">
        <v>404.16</v>
      </c>
      <c r="G41" s="54" t="s">
        <v>3</v>
      </c>
      <c r="H41" s="56"/>
      <c r="I41" s="57"/>
      <c r="J41" s="56"/>
      <c r="K41" s="56"/>
    </row>
    <row r="42" spans="1:11" ht="15.75" x14ac:dyDescent="0.25">
      <c r="A42" s="17" t="s">
        <v>9</v>
      </c>
      <c r="B42" s="4" t="s">
        <v>31</v>
      </c>
      <c r="C42" s="4" t="s">
        <v>32</v>
      </c>
      <c r="D42" s="53">
        <v>31508</v>
      </c>
      <c r="E42" s="54"/>
      <c r="F42" s="55">
        <v>418.4</v>
      </c>
      <c r="G42" s="54" t="s">
        <v>3</v>
      </c>
      <c r="H42" s="56"/>
      <c r="I42" s="57"/>
      <c r="J42" s="56"/>
      <c r="K42" s="56"/>
    </row>
    <row r="43" spans="1:11" ht="15.75" x14ac:dyDescent="0.25">
      <c r="A43" s="17" t="s">
        <v>9</v>
      </c>
      <c r="B43" s="4" t="s">
        <v>31</v>
      </c>
      <c r="C43" s="4" t="s">
        <v>32</v>
      </c>
      <c r="D43" s="5"/>
      <c r="E43" s="6"/>
      <c r="F43" s="15">
        <v>619.91999999999996</v>
      </c>
      <c r="G43" s="6" t="s">
        <v>22</v>
      </c>
      <c r="H43" s="9"/>
      <c r="I43" s="10"/>
      <c r="J43" s="9"/>
      <c r="K43" s="12"/>
    </row>
    <row r="44" spans="1:11" ht="15.75" x14ac:dyDescent="0.25">
      <c r="A44" s="17" t="s">
        <v>9</v>
      </c>
      <c r="B44" s="4" t="s">
        <v>31</v>
      </c>
      <c r="C44" s="58" t="s">
        <v>48</v>
      </c>
      <c r="D44" s="59"/>
      <c r="E44" s="60"/>
      <c r="F44" s="64">
        <v>11261.05</v>
      </c>
      <c r="G44" s="60" t="s">
        <v>18</v>
      </c>
      <c r="H44" s="61"/>
      <c r="I44" s="61"/>
      <c r="J44" s="63"/>
      <c r="K44" s="61" t="s">
        <v>51</v>
      </c>
    </row>
    <row r="45" spans="1:11" ht="15.75" x14ac:dyDescent="0.25">
      <c r="A45" s="17" t="s">
        <v>9</v>
      </c>
      <c r="B45" s="4" t="s">
        <v>31</v>
      </c>
      <c r="C45" s="58" t="s">
        <v>54</v>
      </c>
      <c r="D45" s="59"/>
      <c r="E45" s="60"/>
      <c r="F45" s="64">
        <v>4800</v>
      </c>
      <c r="G45" s="60" t="s">
        <v>3</v>
      </c>
      <c r="H45" s="61"/>
      <c r="I45" s="62"/>
      <c r="J45" s="61"/>
      <c r="K45" s="61" t="s">
        <v>20</v>
      </c>
    </row>
    <row r="46" spans="1:11" ht="15.75" x14ac:dyDescent="0.25">
      <c r="A46" s="17" t="s">
        <v>9</v>
      </c>
      <c r="B46" s="4" t="s">
        <v>31</v>
      </c>
      <c r="C46" s="85" t="s">
        <v>42</v>
      </c>
      <c r="D46" s="91">
        <v>59421</v>
      </c>
      <c r="E46" s="86"/>
      <c r="F46" s="87">
        <v>196.3</v>
      </c>
      <c r="G46" s="6" t="s">
        <v>4</v>
      </c>
      <c r="H46" s="88"/>
      <c r="I46" s="89"/>
      <c r="J46" s="90"/>
      <c r="K46" s="88"/>
    </row>
    <row r="47" spans="1:11" ht="15.75" x14ac:dyDescent="0.25">
      <c r="A47" s="17" t="s">
        <v>9</v>
      </c>
      <c r="B47" s="4" t="s">
        <v>31</v>
      </c>
      <c r="C47" s="29" t="s">
        <v>40</v>
      </c>
      <c r="D47" s="30"/>
      <c r="E47" s="31"/>
      <c r="F47" s="32">
        <v>7166.67</v>
      </c>
      <c r="G47" s="31" t="s">
        <v>29</v>
      </c>
      <c r="H47" s="33"/>
      <c r="I47" s="34"/>
      <c r="J47" s="35"/>
      <c r="K47" s="50" t="s">
        <v>19</v>
      </c>
    </row>
    <row r="48" spans="1:11" ht="15.75" x14ac:dyDescent="0.25">
      <c r="A48" s="17" t="s">
        <v>9</v>
      </c>
      <c r="B48" s="4" t="s">
        <v>31</v>
      </c>
      <c r="C48" s="46" t="s">
        <v>27</v>
      </c>
      <c r="D48" s="47">
        <v>66387</v>
      </c>
      <c r="E48" s="48"/>
      <c r="F48" s="49">
        <v>1651.8</v>
      </c>
      <c r="G48" s="48" t="s">
        <v>33</v>
      </c>
      <c r="H48" s="50"/>
      <c r="I48" s="51"/>
      <c r="J48" s="50"/>
      <c r="K48" s="50" t="s">
        <v>20</v>
      </c>
    </row>
    <row r="49" spans="1:11" ht="15.75" x14ac:dyDescent="0.25">
      <c r="A49" s="17" t="s">
        <v>9</v>
      </c>
      <c r="B49" s="4" t="s">
        <v>31</v>
      </c>
      <c r="C49" s="77" t="s">
        <v>27</v>
      </c>
      <c r="D49" s="78">
        <v>66513</v>
      </c>
      <c r="E49" s="79"/>
      <c r="F49" s="84">
        <v>173</v>
      </c>
      <c r="G49" s="79" t="s">
        <v>18</v>
      </c>
      <c r="H49" s="81"/>
      <c r="I49" s="82"/>
      <c r="J49" s="81"/>
      <c r="K49" s="81"/>
    </row>
    <row r="50" spans="1:11" ht="15.75" x14ac:dyDescent="0.25">
      <c r="A50" s="18" t="s">
        <v>10</v>
      </c>
      <c r="B50" s="4" t="s">
        <v>31</v>
      </c>
      <c r="C50" s="29" t="s">
        <v>40</v>
      </c>
      <c r="D50" s="30"/>
      <c r="E50" s="31"/>
      <c r="F50" s="32">
        <v>7166.67</v>
      </c>
      <c r="G50" s="31" t="s">
        <v>29</v>
      </c>
      <c r="H50" s="36"/>
      <c r="I50" s="36"/>
      <c r="J50" s="33"/>
      <c r="K50" s="50" t="s">
        <v>46</v>
      </c>
    </row>
    <row r="51" spans="1:11" x14ac:dyDescent="0.25">
      <c r="F51" s="3">
        <f>SUM(F3:F50)</f>
        <v>122573.58999999997</v>
      </c>
    </row>
  </sheetData>
  <mergeCells count="1">
    <mergeCell ref="B2:K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B1:O59"/>
  <sheetViews>
    <sheetView tabSelected="1" zoomScale="80" zoomScaleNormal="80" workbookViewId="0">
      <selection activeCell="E21" sqref="E21"/>
    </sheetView>
  </sheetViews>
  <sheetFormatPr defaultRowHeight="15" x14ac:dyDescent="0.25"/>
  <cols>
    <col min="1" max="1" width="2.140625" style="1" customWidth="1"/>
    <col min="2" max="2" width="33" style="100" customWidth="1"/>
    <col min="3" max="3" width="27.5703125" style="100" customWidth="1"/>
    <col min="4" max="4" width="24" style="100" customWidth="1"/>
    <col min="5" max="5" width="37.140625" style="100" customWidth="1"/>
    <col min="6" max="6" width="19.85546875" style="100" customWidth="1"/>
    <col min="7" max="7" width="18.85546875" style="100" customWidth="1"/>
    <col min="8" max="8" width="13.85546875" style="100" customWidth="1"/>
    <col min="9" max="9" width="2.7109375" style="100" customWidth="1"/>
    <col min="10" max="12" width="9.140625" style="204" customWidth="1"/>
    <col min="13" max="14" width="9.140625" style="101" customWidth="1"/>
    <col min="15" max="15" width="9.140625" style="101"/>
    <col min="16" max="16384" width="9.140625" style="1"/>
  </cols>
  <sheetData>
    <row r="1" spans="2:15" s="182" customFormat="1" ht="96.75" customHeight="1" thickBot="1" x14ac:dyDescent="0.3">
      <c r="B1" s="129"/>
      <c r="C1" s="280" t="s">
        <v>167</v>
      </c>
      <c r="D1" s="280"/>
      <c r="E1" s="280"/>
      <c r="F1" s="280"/>
      <c r="G1" s="183"/>
      <c r="H1" s="183"/>
      <c r="I1" s="130"/>
      <c r="J1" s="189"/>
      <c r="K1" s="189"/>
      <c r="L1" s="189"/>
      <c r="M1" s="189"/>
      <c r="N1" s="189"/>
      <c r="O1" s="189"/>
    </row>
    <row r="2" spans="2:15" s="45" customFormat="1" ht="7.5" customHeight="1" x14ac:dyDescent="0.25">
      <c r="B2" s="205"/>
      <c r="C2" s="206"/>
      <c r="D2" s="206"/>
      <c r="E2" s="206"/>
      <c r="F2" s="206"/>
      <c r="G2" s="206"/>
      <c r="H2" s="206"/>
      <c r="I2" s="207"/>
      <c r="J2" s="189"/>
      <c r="K2" s="189"/>
      <c r="L2" s="189"/>
      <c r="M2" s="189"/>
      <c r="N2" s="189"/>
      <c r="O2" s="189"/>
    </row>
    <row r="3" spans="2:15" s="45" customFormat="1" ht="18" customHeight="1" thickBot="1" x14ac:dyDescent="0.3">
      <c r="B3" s="208"/>
      <c r="C3" s="209"/>
      <c r="D3" s="209"/>
      <c r="E3" s="209"/>
      <c r="F3" s="209"/>
      <c r="G3" s="209"/>
      <c r="H3" s="209"/>
      <c r="I3" s="210"/>
      <c r="J3" s="189"/>
      <c r="K3" s="189"/>
      <c r="L3" s="189"/>
      <c r="M3" s="189"/>
      <c r="N3" s="189"/>
      <c r="O3" s="189"/>
    </row>
    <row r="4" spans="2:15" s="188" customFormat="1" ht="18" customHeight="1" thickBot="1" x14ac:dyDescent="0.25">
      <c r="B4" s="184"/>
      <c r="C4" s="185"/>
      <c r="D4" s="185"/>
      <c r="E4" s="185"/>
      <c r="F4" s="213"/>
      <c r="G4" s="185"/>
      <c r="H4" s="185"/>
      <c r="I4" s="186"/>
      <c r="J4" s="187"/>
      <c r="K4" s="187"/>
      <c r="L4" s="187"/>
    </row>
    <row r="5" spans="2:15" s="188" customFormat="1" ht="21.75" customHeight="1" thickBot="1" x14ac:dyDescent="0.35">
      <c r="B5" s="240" t="s">
        <v>121</v>
      </c>
      <c r="C5" s="281"/>
      <c r="D5" s="282"/>
      <c r="E5" s="190"/>
      <c r="F5" s="245" t="s">
        <v>122</v>
      </c>
      <c r="G5" s="231"/>
      <c r="H5" s="190"/>
      <c r="I5" s="191"/>
      <c r="J5" s="187"/>
      <c r="K5" s="187"/>
      <c r="L5" s="187"/>
    </row>
    <row r="6" spans="2:15" s="188" customFormat="1" ht="21.75" customHeight="1" thickBot="1" x14ac:dyDescent="0.25">
      <c r="B6" s="240"/>
      <c r="C6" s="190"/>
      <c r="D6" s="190"/>
      <c r="E6" s="190"/>
      <c r="F6" s="190"/>
      <c r="G6" s="190"/>
      <c r="H6" s="190"/>
      <c r="I6" s="191"/>
      <c r="J6" s="187"/>
      <c r="K6" s="187"/>
      <c r="L6" s="187"/>
    </row>
    <row r="7" spans="2:15" s="188" customFormat="1" ht="21.75" customHeight="1" thickBot="1" x14ac:dyDescent="0.3">
      <c r="B7" s="241" t="s">
        <v>124</v>
      </c>
      <c r="C7" s="283"/>
      <c r="D7" s="284"/>
      <c r="E7" s="284"/>
      <c r="F7" s="284"/>
      <c r="G7" s="285"/>
      <c r="H7" s="214"/>
      <c r="I7" s="215"/>
      <c r="J7" s="187"/>
      <c r="K7" s="187"/>
      <c r="L7" s="187"/>
    </row>
    <row r="8" spans="2:15" s="188" customFormat="1" ht="21.75" customHeight="1" thickBot="1" x14ac:dyDescent="0.3">
      <c r="B8" s="242"/>
      <c r="C8" s="216"/>
      <c r="D8" s="216"/>
      <c r="E8" s="216"/>
      <c r="F8" s="216"/>
      <c r="G8" s="216"/>
      <c r="H8" s="216"/>
      <c r="I8" s="215"/>
      <c r="J8" s="187"/>
      <c r="K8" s="187"/>
      <c r="L8" s="187"/>
    </row>
    <row r="9" spans="2:15" s="188" customFormat="1" ht="21.75" customHeight="1" thickBot="1" x14ac:dyDescent="0.35">
      <c r="B9" s="240" t="s">
        <v>123</v>
      </c>
      <c r="C9" s="232"/>
      <c r="D9" s="190"/>
      <c r="E9" s="244" t="s">
        <v>126</v>
      </c>
      <c r="F9" s="234"/>
      <c r="G9" s="192"/>
      <c r="H9" s="192"/>
      <c r="I9" s="193"/>
      <c r="J9" s="187"/>
      <c r="K9" s="187"/>
      <c r="L9" s="187"/>
    </row>
    <row r="10" spans="2:15" s="188" customFormat="1" ht="21.75" customHeight="1" thickBot="1" x14ac:dyDescent="0.35">
      <c r="B10" s="240" t="s">
        <v>125</v>
      </c>
      <c r="C10" s="233"/>
      <c r="D10" s="216"/>
      <c r="E10" s="245" t="s">
        <v>127</v>
      </c>
      <c r="F10" s="232"/>
      <c r="G10" s="216"/>
      <c r="H10" s="216"/>
      <c r="I10" s="215"/>
      <c r="J10" s="187"/>
      <c r="K10" s="187"/>
      <c r="L10" s="187"/>
    </row>
    <row r="11" spans="2:15" s="188" customFormat="1" ht="21.75" customHeight="1" thickBot="1" x14ac:dyDescent="0.25">
      <c r="B11" s="243"/>
      <c r="C11" s="190"/>
      <c r="D11" s="190"/>
      <c r="E11" s="190"/>
      <c r="F11" s="217"/>
      <c r="G11" s="190"/>
      <c r="H11" s="190"/>
      <c r="I11" s="191"/>
      <c r="J11" s="187"/>
      <c r="K11" s="187"/>
      <c r="L11" s="187"/>
    </row>
    <row r="12" spans="2:15" s="188" customFormat="1" ht="21.75" customHeight="1" thickBot="1" x14ac:dyDescent="0.25">
      <c r="B12" s="240" t="s">
        <v>131</v>
      </c>
      <c r="C12" s="286"/>
      <c r="D12" s="287"/>
      <c r="E12" s="190"/>
      <c r="F12" s="217"/>
      <c r="G12" s="190"/>
      <c r="H12" s="190"/>
      <c r="I12" s="191"/>
      <c r="J12" s="187"/>
      <c r="K12" s="187"/>
      <c r="L12" s="187"/>
    </row>
    <row r="13" spans="2:15" s="188" customFormat="1" ht="21.75" customHeight="1" thickBot="1" x14ac:dyDescent="0.3">
      <c r="B13" s="218"/>
      <c r="C13" s="219"/>
      <c r="D13" s="219"/>
      <c r="E13" s="219"/>
      <c r="F13" s="219"/>
      <c r="G13" s="219"/>
      <c r="H13" s="219"/>
      <c r="I13" s="220"/>
      <c r="J13" s="187"/>
      <c r="K13" s="187"/>
      <c r="L13" s="187"/>
    </row>
    <row r="14" spans="2:15" s="188" customFormat="1" ht="21.75" customHeight="1" thickBot="1" x14ac:dyDescent="0.25">
      <c r="B14" s="184"/>
      <c r="C14" s="185"/>
      <c r="D14" s="185"/>
      <c r="E14" s="185"/>
      <c r="F14" s="185"/>
      <c r="G14" s="185"/>
      <c r="H14" s="185"/>
      <c r="I14" s="186"/>
      <c r="J14" s="187"/>
      <c r="K14" s="187"/>
      <c r="L14" s="187"/>
    </row>
    <row r="15" spans="2:15" s="188" customFormat="1" ht="21.75" customHeight="1" thickBot="1" x14ac:dyDescent="0.25">
      <c r="B15" s="246" t="s">
        <v>128</v>
      </c>
      <c r="C15" s="247"/>
      <c r="D15" s="244"/>
      <c r="E15" s="244"/>
      <c r="F15" s="248"/>
      <c r="G15" s="244"/>
      <c r="H15" s="244"/>
      <c r="I15" s="193"/>
      <c r="J15" s="187"/>
      <c r="K15" s="187"/>
      <c r="L15" s="187"/>
    </row>
    <row r="16" spans="2:15" s="188" customFormat="1" ht="21.75" customHeight="1" thickBot="1" x14ac:dyDescent="0.25">
      <c r="B16" s="246"/>
      <c r="C16" s="244"/>
      <c r="D16" s="244"/>
      <c r="E16" s="244"/>
      <c r="F16" s="248"/>
      <c r="G16" s="244"/>
      <c r="H16" s="244"/>
      <c r="I16" s="193"/>
      <c r="J16" s="187"/>
      <c r="K16" s="187"/>
      <c r="L16" s="187"/>
    </row>
    <row r="17" spans="2:12" s="188" customFormat="1" ht="21.75" customHeight="1" thickBot="1" x14ac:dyDescent="0.25">
      <c r="B17" s="246" t="s">
        <v>130</v>
      </c>
      <c r="C17" s="249"/>
      <c r="D17" s="250"/>
      <c r="E17" s="250"/>
      <c r="F17" s="250"/>
      <c r="G17" s="250"/>
      <c r="H17" s="250"/>
      <c r="I17" s="215"/>
      <c r="J17" s="187"/>
      <c r="K17" s="187"/>
      <c r="L17" s="187"/>
    </row>
    <row r="18" spans="2:12" s="188" customFormat="1" ht="21.75" customHeight="1" thickBot="1" x14ac:dyDescent="0.25">
      <c r="B18" s="240" t="s">
        <v>129</v>
      </c>
      <c r="C18" s="290"/>
      <c r="D18" s="291"/>
      <c r="E18" s="291"/>
      <c r="F18" s="291"/>
      <c r="G18" s="292"/>
      <c r="H18" s="251"/>
      <c r="I18" s="191"/>
      <c r="J18" s="187"/>
      <c r="K18" s="187"/>
      <c r="L18" s="187"/>
    </row>
    <row r="19" spans="2:12" s="188" customFormat="1" ht="21.75" customHeight="1" thickBot="1" x14ac:dyDescent="0.3">
      <c r="B19" s="252"/>
      <c r="C19" s="250"/>
      <c r="D19" s="250"/>
      <c r="E19" s="250"/>
      <c r="F19" s="250"/>
      <c r="G19" s="250"/>
      <c r="H19" s="250"/>
      <c r="I19" s="215"/>
      <c r="J19" s="187"/>
      <c r="K19" s="187"/>
      <c r="L19" s="187"/>
    </row>
    <row r="20" spans="2:12" s="188" customFormat="1" ht="21.75" customHeight="1" thickBot="1" x14ac:dyDescent="0.35">
      <c r="B20" s="240" t="s">
        <v>123</v>
      </c>
      <c r="C20" s="253"/>
      <c r="D20" s="245"/>
      <c r="E20" s="244" t="s">
        <v>126</v>
      </c>
      <c r="F20" s="254"/>
      <c r="G20" s="244"/>
      <c r="H20" s="244"/>
      <c r="I20" s="193"/>
      <c r="J20" s="187"/>
      <c r="K20" s="187"/>
      <c r="L20" s="187"/>
    </row>
    <row r="21" spans="2:12" s="188" customFormat="1" ht="21.75" customHeight="1" thickBot="1" x14ac:dyDescent="0.35">
      <c r="B21" s="240" t="s">
        <v>125</v>
      </c>
      <c r="C21" s="253"/>
      <c r="D21" s="250"/>
      <c r="E21" s="245" t="s">
        <v>168</v>
      </c>
      <c r="F21" s="254"/>
      <c r="G21" s="250"/>
      <c r="H21" s="250"/>
      <c r="I21" s="215"/>
      <c r="J21" s="187"/>
      <c r="K21" s="187"/>
      <c r="L21" s="187"/>
    </row>
    <row r="22" spans="2:12" s="188" customFormat="1" ht="21.75" customHeight="1" thickBot="1" x14ac:dyDescent="0.25">
      <c r="B22" s="240"/>
      <c r="C22" s="245"/>
      <c r="D22" s="245"/>
      <c r="E22" s="245"/>
      <c r="F22" s="245"/>
      <c r="G22" s="245"/>
      <c r="H22" s="245"/>
      <c r="I22" s="191"/>
      <c r="J22" s="187"/>
      <c r="K22" s="187"/>
      <c r="L22" s="187"/>
    </row>
    <row r="23" spans="2:12" s="188" customFormat="1" ht="21.75" customHeight="1" thickBot="1" x14ac:dyDescent="0.35">
      <c r="B23" s="240" t="s">
        <v>131</v>
      </c>
      <c r="C23" s="288"/>
      <c r="D23" s="289"/>
      <c r="E23" s="250"/>
      <c r="F23" s="250"/>
      <c r="G23" s="250"/>
      <c r="H23" s="250"/>
      <c r="I23" s="215"/>
      <c r="J23" s="187"/>
      <c r="K23" s="187"/>
      <c r="L23" s="187"/>
    </row>
    <row r="24" spans="2:12" s="188" customFormat="1" ht="21.75" customHeight="1" thickBot="1" x14ac:dyDescent="0.25">
      <c r="B24" s="255"/>
      <c r="C24" s="256"/>
      <c r="D24" s="256"/>
      <c r="E24" s="257"/>
      <c r="F24" s="257"/>
      <c r="G24" s="257"/>
      <c r="H24" s="257"/>
      <c r="I24" s="220"/>
      <c r="J24" s="187"/>
      <c r="K24" s="187"/>
      <c r="L24" s="187"/>
    </row>
    <row r="25" spans="2:12" s="188" customFormat="1" ht="21.75" customHeight="1" thickBot="1" x14ac:dyDescent="0.25">
      <c r="B25" s="240"/>
      <c r="C25" s="251"/>
      <c r="D25" s="251"/>
      <c r="E25" s="250"/>
      <c r="F25" s="250"/>
      <c r="G25" s="250"/>
      <c r="H25" s="250"/>
      <c r="I25" s="215"/>
      <c r="J25" s="187"/>
      <c r="K25" s="187"/>
      <c r="L25" s="187"/>
    </row>
    <row r="26" spans="2:12" s="188" customFormat="1" ht="21.75" customHeight="1" thickBot="1" x14ac:dyDescent="0.35">
      <c r="B26" s="246" t="s">
        <v>132</v>
      </c>
      <c r="C26" s="299"/>
      <c r="D26" s="300"/>
      <c r="E26" s="301"/>
      <c r="F26" s="244"/>
      <c r="G26" s="244" t="s">
        <v>133</v>
      </c>
      <c r="H26" s="258"/>
      <c r="I26" s="193"/>
      <c r="J26" s="187"/>
      <c r="K26" s="187"/>
      <c r="L26" s="187"/>
    </row>
    <row r="27" spans="2:12" s="188" customFormat="1" ht="21.75" customHeight="1" thickBot="1" x14ac:dyDescent="0.35">
      <c r="B27" s="240" t="s">
        <v>134</v>
      </c>
      <c r="C27" s="288"/>
      <c r="D27" s="289"/>
      <c r="E27" s="245"/>
      <c r="F27" s="245" t="s">
        <v>135</v>
      </c>
      <c r="G27" s="302"/>
      <c r="H27" s="303"/>
      <c r="I27" s="191"/>
      <c r="J27" s="187"/>
      <c r="K27" s="187"/>
      <c r="L27" s="187"/>
    </row>
    <row r="28" spans="2:12" s="188" customFormat="1" ht="21.75" customHeight="1" thickBot="1" x14ac:dyDescent="0.3">
      <c r="B28" s="252"/>
      <c r="C28" s="250"/>
      <c r="D28" s="250"/>
      <c r="E28" s="250"/>
      <c r="F28" s="250"/>
      <c r="G28" s="250"/>
      <c r="H28" s="250"/>
      <c r="I28" s="215"/>
      <c r="J28" s="187"/>
      <c r="K28" s="187"/>
      <c r="L28" s="187"/>
    </row>
    <row r="29" spans="2:12" s="188" customFormat="1" ht="21.75" customHeight="1" thickBot="1" x14ac:dyDescent="0.35">
      <c r="B29" s="240" t="s">
        <v>136</v>
      </c>
      <c r="C29" s="293"/>
      <c r="D29" s="294"/>
      <c r="E29" s="295"/>
      <c r="F29" s="245"/>
      <c r="G29" s="245" t="s">
        <v>137</v>
      </c>
      <c r="H29" s="259"/>
      <c r="I29" s="191"/>
      <c r="J29" s="187"/>
      <c r="K29" s="187"/>
      <c r="L29" s="187"/>
    </row>
    <row r="30" spans="2:12" s="188" customFormat="1" ht="21.75" customHeight="1" thickBot="1" x14ac:dyDescent="0.3">
      <c r="B30" s="252"/>
      <c r="C30" s="250"/>
      <c r="D30" s="250"/>
      <c r="E30" s="250"/>
      <c r="F30" s="250"/>
      <c r="G30" s="250"/>
      <c r="H30" s="250"/>
      <c r="I30" s="215"/>
      <c r="J30" s="187"/>
      <c r="K30" s="187"/>
      <c r="L30" s="187"/>
    </row>
    <row r="31" spans="2:12" s="188" customFormat="1" ht="21.75" customHeight="1" thickBot="1" x14ac:dyDescent="0.25">
      <c r="B31" s="246" t="s">
        <v>138</v>
      </c>
      <c r="C31" s="260"/>
      <c r="D31" s="244"/>
      <c r="E31" s="244"/>
      <c r="F31" s="244" t="s">
        <v>139</v>
      </c>
      <c r="G31" s="247"/>
      <c r="H31" s="244"/>
      <c r="I31" s="193"/>
      <c r="J31" s="187"/>
      <c r="K31" s="187"/>
      <c r="L31" s="187"/>
    </row>
    <row r="32" spans="2:12" s="188" customFormat="1" ht="21.75" customHeight="1" thickBot="1" x14ac:dyDescent="0.25">
      <c r="B32" s="241" t="s">
        <v>152</v>
      </c>
      <c r="C32" s="296"/>
      <c r="D32" s="297"/>
      <c r="E32" s="298"/>
      <c r="F32" s="250"/>
      <c r="G32" s="250"/>
      <c r="H32" s="250"/>
      <c r="I32" s="215"/>
      <c r="J32" s="187"/>
      <c r="K32" s="187"/>
      <c r="L32" s="187"/>
    </row>
    <row r="33" spans="2:12" s="188" customFormat="1" ht="21.75" customHeight="1" thickBot="1" x14ac:dyDescent="0.3">
      <c r="B33" s="252"/>
      <c r="C33" s="250"/>
      <c r="D33" s="250"/>
      <c r="E33" s="250"/>
      <c r="F33" s="250"/>
      <c r="G33" s="250"/>
      <c r="H33" s="250"/>
      <c r="I33" s="215"/>
      <c r="J33" s="187"/>
      <c r="K33" s="187"/>
      <c r="L33" s="187"/>
    </row>
    <row r="34" spans="2:12" s="188" customFormat="1" ht="21.75" customHeight="1" thickBot="1" x14ac:dyDescent="0.35">
      <c r="B34" s="261" t="s">
        <v>140</v>
      </c>
      <c r="C34" s="262"/>
      <c r="D34" s="262"/>
      <c r="E34" s="262"/>
      <c r="F34" s="262"/>
      <c r="G34" s="262"/>
      <c r="H34" s="262"/>
      <c r="I34" s="212"/>
      <c r="J34" s="187"/>
      <c r="K34" s="187"/>
      <c r="L34" s="187"/>
    </row>
    <row r="35" spans="2:12" s="188" customFormat="1" ht="21.75" customHeight="1" thickBot="1" x14ac:dyDescent="0.35">
      <c r="B35" s="246" t="s">
        <v>145</v>
      </c>
      <c r="C35" s="263"/>
      <c r="D35" s="264"/>
      <c r="E35" s="244" t="s">
        <v>146</v>
      </c>
      <c r="F35" s="263"/>
      <c r="G35" s="264"/>
      <c r="H35" s="264"/>
      <c r="I35" s="196"/>
      <c r="J35" s="187"/>
      <c r="K35" s="187"/>
      <c r="L35" s="187"/>
    </row>
    <row r="36" spans="2:12" s="188" customFormat="1" ht="21.75" customHeight="1" x14ac:dyDescent="0.3">
      <c r="B36" s="246"/>
      <c r="C36" s="264"/>
      <c r="D36" s="264"/>
      <c r="E36" s="264"/>
      <c r="F36" s="264"/>
      <c r="G36" s="264"/>
      <c r="H36" s="264"/>
      <c r="I36" s="196"/>
      <c r="J36" s="187"/>
      <c r="K36" s="187"/>
      <c r="L36" s="187"/>
    </row>
    <row r="37" spans="2:12" s="188" customFormat="1" ht="21.75" customHeight="1" thickBot="1" x14ac:dyDescent="0.35">
      <c r="B37" s="265" t="s">
        <v>147</v>
      </c>
      <c r="C37" s="266"/>
      <c r="D37" s="266"/>
      <c r="E37" s="266"/>
      <c r="F37" s="266"/>
      <c r="G37" s="266"/>
      <c r="H37" s="266"/>
      <c r="I37" s="223"/>
      <c r="J37" s="187"/>
      <c r="K37" s="187"/>
      <c r="L37" s="187"/>
    </row>
    <row r="38" spans="2:12" s="188" customFormat="1" ht="21.75" customHeight="1" thickBot="1" x14ac:dyDescent="0.3">
      <c r="B38" s="230" t="s">
        <v>158</v>
      </c>
      <c r="C38" s="238"/>
      <c r="D38" s="216"/>
      <c r="E38" s="216"/>
      <c r="F38" s="216"/>
      <c r="G38" s="216"/>
      <c r="H38" s="216"/>
      <c r="I38" s="215"/>
      <c r="J38" s="187"/>
      <c r="K38" s="187"/>
      <c r="L38" s="187"/>
    </row>
    <row r="39" spans="2:12" s="188" customFormat="1" ht="21.75" customHeight="1" thickBot="1" x14ac:dyDescent="0.3">
      <c r="B39" s="230" t="s">
        <v>159</v>
      </c>
      <c r="C39" s="238"/>
      <c r="D39" s="216"/>
      <c r="E39" s="304" t="s">
        <v>165</v>
      </c>
      <c r="F39" s="305"/>
      <c r="G39" s="216"/>
      <c r="H39" s="216"/>
      <c r="I39" s="215"/>
      <c r="J39" s="187"/>
      <c r="K39" s="187"/>
      <c r="L39" s="187"/>
    </row>
    <row r="40" spans="2:12" s="188" customFormat="1" ht="21.75" customHeight="1" thickBot="1" x14ac:dyDescent="0.3">
      <c r="B40" s="230" t="s">
        <v>160</v>
      </c>
      <c r="C40" s="238"/>
      <c r="D40" s="216"/>
      <c r="E40" s="306"/>
      <c r="F40" s="307"/>
      <c r="G40" s="216"/>
      <c r="H40" s="216"/>
      <c r="I40" s="215"/>
      <c r="J40" s="187"/>
      <c r="K40" s="187"/>
      <c r="L40" s="187"/>
    </row>
    <row r="41" spans="2:12" s="188" customFormat="1" ht="21.75" customHeight="1" thickBot="1" x14ac:dyDescent="0.3">
      <c r="B41" s="230" t="s">
        <v>161</v>
      </c>
      <c r="C41" s="238"/>
      <c r="D41" s="216"/>
      <c r="E41" s="216"/>
      <c r="F41" s="216"/>
      <c r="G41" s="216"/>
      <c r="H41" s="216"/>
      <c r="I41" s="215"/>
      <c r="J41" s="187"/>
      <c r="K41" s="187"/>
      <c r="L41" s="187"/>
    </row>
    <row r="42" spans="2:12" s="188" customFormat="1" ht="21.75" customHeight="1" thickBot="1" x14ac:dyDescent="0.3">
      <c r="B42" s="230" t="s">
        <v>162</v>
      </c>
      <c r="C42" s="238"/>
      <c r="D42" s="216"/>
      <c r="E42" s="216"/>
      <c r="F42" s="216"/>
      <c r="G42" s="216"/>
      <c r="H42" s="216"/>
      <c r="I42" s="215"/>
      <c r="J42" s="187"/>
      <c r="K42" s="187"/>
      <c r="L42" s="187"/>
    </row>
    <row r="43" spans="2:12" s="188" customFormat="1" ht="21.75" customHeight="1" thickBot="1" x14ac:dyDescent="0.35">
      <c r="B43" s="194" t="s">
        <v>163</v>
      </c>
      <c r="C43" s="239"/>
      <c r="D43" s="195"/>
      <c r="E43" s="195"/>
      <c r="F43" s="195"/>
      <c r="G43" s="195"/>
      <c r="H43" s="195"/>
      <c r="I43" s="196"/>
      <c r="J43" s="187"/>
      <c r="K43" s="187"/>
      <c r="L43" s="187"/>
    </row>
    <row r="44" spans="2:12" s="188" customFormat="1" ht="21.75" customHeight="1" thickBot="1" x14ac:dyDescent="0.3">
      <c r="B44" s="224"/>
      <c r="C44" s="225"/>
      <c r="D44" s="225"/>
      <c r="E44" s="225"/>
      <c r="F44" s="225"/>
      <c r="G44" s="225"/>
      <c r="H44" s="225"/>
      <c r="I44" s="226"/>
      <c r="J44" s="187"/>
      <c r="K44" s="187"/>
      <c r="L44" s="187"/>
    </row>
    <row r="45" spans="2:12" s="188" customFormat="1" ht="21.75" customHeight="1" thickBot="1" x14ac:dyDescent="0.3">
      <c r="B45" s="221"/>
      <c r="C45" s="216"/>
      <c r="D45" s="216"/>
      <c r="E45" s="216"/>
      <c r="F45" s="216"/>
      <c r="G45" s="216"/>
      <c r="H45" s="216"/>
      <c r="I45" s="215"/>
      <c r="J45" s="187"/>
      <c r="K45" s="187"/>
      <c r="L45" s="187"/>
    </row>
    <row r="46" spans="2:12" s="188" customFormat="1" ht="21.75" customHeight="1" thickBot="1" x14ac:dyDescent="0.3">
      <c r="B46" s="221"/>
      <c r="C46" s="267" t="s">
        <v>141</v>
      </c>
      <c r="D46" s="277"/>
      <c r="E46" s="278"/>
      <c r="F46" s="278"/>
      <c r="G46" s="279"/>
      <c r="H46" s="198"/>
      <c r="I46" s="199"/>
      <c r="J46" s="187"/>
      <c r="K46" s="187"/>
      <c r="L46" s="187"/>
    </row>
    <row r="47" spans="2:12" s="188" customFormat="1" ht="21.75" customHeight="1" thickBot="1" x14ac:dyDescent="0.3">
      <c r="B47" s="221"/>
      <c r="C47" s="267" t="s">
        <v>142</v>
      </c>
      <c r="D47" s="277"/>
      <c r="E47" s="278"/>
      <c r="F47" s="278"/>
      <c r="G47" s="279"/>
      <c r="H47" s="200"/>
      <c r="I47" s="201"/>
      <c r="J47" s="187"/>
      <c r="K47" s="187"/>
      <c r="L47" s="187"/>
    </row>
    <row r="48" spans="2:12" s="188" customFormat="1" ht="34.5" customHeight="1" thickBot="1" x14ac:dyDescent="0.3">
      <c r="B48" s="221"/>
      <c r="C48" s="267" t="s">
        <v>143</v>
      </c>
      <c r="D48" s="235"/>
      <c r="E48" s="200"/>
      <c r="F48" s="202"/>
      <c r="G48" s="202"/>
      <c r="H48" s="202"/>
      <c r="I48" s="203"/>
      <c r="J48" s="187"/>
      <c r="K48" s="187"/>
      <c r="L48" s="187"/>
    </row>
    <row r="49" spans="2:12" s="188" customFormat="1" ht="21.75" customHeight="1" thickBot="1" x14ac:dyDescent="0.3">
      <c r="B49" s="221"/>
      <c r="C49" s="267" t="s">
        <v>144</v>
      </c>
      <c r="D49" s="236"/>
      <c r="E49" s="200"/>
      <c r="F49" s="202"/>
      <c r="G49" s="202"/>
      <c r="H49" s="202"/>
      <c r="I49" s="203"/>
      <c r="J49" s="187"/>
      <c r="K49" s="187"/>
      <c r="L49" s="187"/>
    </row>
    <row r="50" spans="2:12" s="188" customFormat="1" ht="21.75" customHeight="1" thickBot="1" x14ac:dyDescent="0.3">
      <c r="B50" s="221"/>
      <c r="C50" s="211"/>
      <c r="D50" s="211"/>
      <c r="E50" s="211"/>
      <c r="F50" s="198"/>
      <c r="G50" s="198"/>
      <c r="H50" s="198"/>
      <c r="I50" s="203"/>
      <c r="J50" s="187"/>
      <c r="K50" s="187"/>
      <c r="L50" s="187"/>
    </row>
    <row r="51" spans="2:12" s="188" customFormat="1" ht="21.75" customHeight="1" x14ac:dyDescent="0.25">
      <c r="B51" s="308"/>
      <c r="C51" s="309"/>
      <c r="D51" s="309"/>
      <c r="E51" s="309"/>
      <c r="F51" s="309"/>
      <c r="G51" s="309"/>
      <c r="H51" s="309"/>
      <c r="I51" s="310"/>
      <c r="J51" s="187"/>
      <c r="K51" s="187"/>
      <c r="L51" s="187"/>
    </row>
    <row r="52" spans="2:12" s="188" customFormat="1" ht="21.75" customHeight="1" x14ac:dyDescent="0.25">
      <c r="B52" s="314" t="s">
        <v>148</v>
      </c>
      <c r="C52" s="315"/>
      <c r="D52" s="315"/>
      <c r="E52" s="315"/>
      <c r="F52" s="315"/>
      <c r="G52" s="315"/>
      <c r="H52" s="315"/>
      <c r="I52" s="316"/>
      <c r="J52" s="187"/>
      <c r="K52" s="187"/>
      <c r="L52" s="187"/>
    </row>
    <row r="53" spans="2:12" s="188" customFormat="1" ht="21.75" customHeight="1" x14ac:dyDescent="0.25">
      <c r="B53" s="311" t="s">
        <v>149</v>
      </c>
      <c r="C53" s="312"/>
      <c r="D53" s="312"/>
      <c r="E53" s="312"/>
      <c r="F53" s="312"/>
      <c r="G53" s="312"/>
      <c r="H53" s="312"/>
      <c r="I53" s="313"/>
      <c r="J53" s="187"/>
      <c r="K53" s="187"/>
      <c r="L53" s="187"/>
    </row>
    <row r="54" spans="2:12" s="188" customFormat="1" ht="21.75" customHeight="1" x14ac:dyDescent="0.25">
      <c r="B54" s="311" t="s">
        <v>150</v>
      </c>
      <c r="C54" s="312"/>
      <c r="D54" s="312"/>
      <c r="E54" s="312"/>
      <c r="F54" s="312"/>
      <c r="G54" s="312"/>
      <c r="H54" s="312"/>
      <c r="I54" s="313"/>
      <c r="J54" s="187"/>
      <c r="K54" s="187"/>
      <c r="L54" s="187"/>
    </row>
    <row r="55" spans="2:12" s="188" customFormat="1" ht="21.75" customHeight="1" x14ac:dyDescent="0.25">
      <c r="B55" s="311" t="s">
        <v>164</v>
      </c>
      <c r="C55" s="312"/>
      <c r="D55" s="312"/>
      <c r="E55" s="312"/>
      <c r="F55" s="312"/>
      <c r="G55" s="312"/>
      <c r="H55" s="312"/>
      <c r="I55" s="313"/>
      <c r="J55" s="187"/>
      <c r="K55" s="187"/>
      <c r="L55" s="187"/>
    </row>
    <row r="56" spans="2:12" s="188" customFormat="1" ht="21.75" customHeight="1" thickBot="1" x14ac:dyDescent="0.3">
      <c r="B56" s="227"/>
      <c r="C56" s="228"/>
      <c r="D56" s="228"/>
      <c r="E56" s="228"/>
      <c r="F56" s="228"/>
      <c r="G56" s="228"/>
      <c r="H56" s="228"/>
      <c r="I56" s="229"/>
      <c r="J56" s="187"/>
      <c r="K56" s="187"/>
      <c r="L56" s="187"/>
    </row>
    <row r="57" spans="2:12" s="188" customFormat="1" ht="21.75" customHeight="1" x14ac:dyDescent="0.25"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</row>
    <row r="58" spans="2:12" s="101" customFormat="1" ht="21.75" customHeight="1" x14ac:dyDescent="0.25">
      <c r="B58" s="204"/>
      <c r="C58" s="204"/>
      <c r="D58" s="204"/>
      <c r="E58" s="204"/>
      <c r="F58" s="204"/>
      <c r="G58" s="204"/>
      <c r="H58" s="204"/>
      <c r="I58" s="204"/>
      <c r="J58" s="204"/>
      <c r="K58" s="204"/>
      <c r="L58" s="204"/>
    </row>
    <row r="59" spans="2:12" s="101" customFormat="1" ht="21.75" customHeight="1" x14ac:dyDescent="0.25"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</row>
  </sheetData>
  <mergeCells count="19">
    <mergeCell ref="B51:I51"/>
    <mergeCell ref="B53:I53"/>
    <mergeCell ref="B54:I54"/>
    <mergeCell ref="B55:I55"/>
    <mergeCell ref="B52:I52"/>
    <mergeCell ref="D46:G46"/>
    <mergeCell ref="D47:G47"/>
    <mergeCell ref="C1:F1"/>
    <mergeCell ref="C5:D5"/>
    <mergeCell ref="C7:G7"/>
    <mergeCell ref="C12:D12"/>
    <mergeCell ref="C23:D23"/>
    <mergeCell ref="C18:G18"/>
    <mergeCell ref="C27:D27"/>
    <mergeCell ref="C29:E29"/>
    <mergeCell ref="C32:E32"/>
    <mergeCell ref="C26:E26"/>
    <mergeCell ref="G27:H27"/>
    <mergeCell ref="E39:F40"/>
  </mergeCells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5D1C2-E024-42C8-8E9A-9AD987029CA7}">
  <sheetPr>
    <tabColor rgb="FF996633"/>
  </sheetPr>
  <dimension ref="B1:L67"/>
  <sheetViews>
    <sheetView zoomScale="80" zoomScaleNormal="80" workbookViewId="0">
      <selection activeCell="E13" sqref="E13"/>
    </sheetView>
  </sheetViews>
  <sheetFormatPr defaultRowHeight="15" x14ac:dyDescent="0.25"/>
  <cols>
    <col min="1" max="1" width="2.140625" style="1" customWidth="1"/>
    <col min="2" max="2" width="33.28515625" style="100" customWidth="1"/>
    <col min="3" max="4" width="27.5703125" style="100" customWidth="1"/>
    <col min="5" max="5" width="37.42578125" style="100" customWidth="1"/>
    <col min="6" max="6" width="19.85546875" style="100" customWidth="1"/>
    <col min="7" max="7" width="14" style="100" customWidth="1"/>
    <col min="8" max="8" width="13.5703125" style="100" customWidth="1"/>
    <col min="9" max="9" width="2" style="100" customWidth="1"/>
    <col min="10" max="12" width="9.140625" style="100"/>
    <col min="13" max="16384" width="9.140625" style="1"/>
  </cols>
  <sheetData>
    <row r="1" spans="2:12" s="182" customFormat="1" ht="96.75" customHeight="1" thickBot="1" x14ac:dyDescent="0.3">
      <c r="B1" s="129"/>
      <c r="C1" s="317" t="s">
        <v>169</v>
      </c>
      <c r="D1" s="317"/>
      <c r="E1" s="317"/>
      <c r="F1" s="317"/>
      <c r="G1" s="183"/>
      <c r="H1" s="183"/>
      <c r="I1" s="130"/>
    </row>
    <row r="2" spans="2:12" s="45" customFormat="1" ht="7.5" customHeight="1" x14ac:dyDescent="0.25">
      <c r="B2" s="205"/>
      <c r="C2" s="206"/>
      <c r="D2" s="206"/>
      <c r="E2" s="206"/>
      <c r="F2" s="206"/>
      <c r="G2" s="206"/>
      <c r="H2" s="206"/>
      <c r="I2" s="207"/>
    </row>
    <row r="3" spans="2:12" s="45" customFormat="1" ht="18" customHeight="1" thickBot="1" x14ac:dyDescent="0.3">
      <c r="B3" s="208"/>
      <c r="C3" s="209"/>
      <c r="D3" s="209"/>
      <c r="E3" s="209"/>
      <c r="F3" s="209"/>
      <c r="G3" s="209"/>
      <c r="H3" s="209"/>
      <c r="I3" s="210"/>
    </row>
    <row r="4" spans="2:12" s="188" customFormat="1" ht="18" customHeight="1" thickBot="1" x14ac:dyDescent="0.25">
      <c r="B4" s="184"/>
      <c r="C4" s="185"/>
      <c r="D4" s="185"/>
      <c r="E4" s="185"/>
      <c r="F4" s="213"/>
      <c r="G4" s="185"/>
      <c r="H4" s="185"/>
      <c r="I4" s="186"/>
      <c r="J4" s="187"/>
      <c r="K4" s="187"/>
      <c r="L4" s="187"/>
    </row>
    <row r="5" spans="2:12" s="188" customFormat="1" ht="15.75" thickBot="1" x14ac:dyDescent="0.25">
      <c r="B5" s="240" t="s">
        <v>121</v>
      </c>
      <c r="C5" s="293"/>
      <c r="D5" s="295"/>
      <c r="E5" s="245"/>
      <c r="F5" s="245" t="s">
        <v>122</v>
      </c>
      <c r="G5" s="268"/>
      <c r="H5" s="245"/>
      <c r="I5" s="191"/>
      <c r="J5" s="187"/>
      <c r="K5" s="187"/>
      <c r="L5" s="187"/>
    </row>
    <row r="6" spans="2:12" s="188" customFormat="1" ht="15" customHeight="1" thickBot="1" x14ac:dyDescent="0.25">
      <c r="B6" s="240"/>
      <c r="C6" s="245"/>
      <c r="D6" s="245"/>
      <c r="E6" s="245"/>
      <c r="F6" s="245"/>
      <c r="G6" s="245"/>
      <c r="H6" s="245"/>
      <c r="I6" s="191"/>
      <c r="J6" s="187"/>
      <c r="K6" s="187"/>
      <c r="L6" s="187"/>
    </row>
    <row r="7" spans="2:12" s="188" customFormat="1" ht="30.75" thickBot="1" x14ac:dyDescent="0.3">
      <c r="B7" s="241" t="s">
        <v>153</v>
      </c>
      <c r="C7" s="318"/>
      <c r="D7" s="319"/>
      <c r="E7" s="319"/>
      <c r="F7" s="319"/>
      <c r="G7" s="320"/>
      <c r="H7" s="269"/>
      <c r="I7" s="215"/>
      <c r="J7" s="187"/>
      <c r="K7" s="187"/>
      <c r="L7" s="187"/>
    </row>
    <row r="8" spans="2:12" s="188" customFormat="1" ht="22.5" customHeight="1" thickBot="1" x14ac:dyDescent="0.3">
      <c r="B8" s="242"/>
      <c r="C8" s="250"/>
      <c r="D8" s="250"/>
      <c r="E8" s="250"/>
      <c r="F8" s="250"/>
      <c r="G8" s="250"/>
      <c r="H8" s="250"/>
      <c r="I8" s="215"/>
      <c r="J8" s="187"/>
      <c r="K8" s="187"/>
      <c r="L8" s="187"/>
    </row>
    <row r="9" spans="2:12" s="188" customFormat="1" ht="18" thickBot="1" x14ac:dyDescent="0.35">
      <c r="B9" s="240" t="s">
        <v>154</v>
      </c>
      <c r="C9" s="270"/>
      <c r="D9" s="245"/>
      <c r="E9" s="244"/>
      <c r="F9" s="266"/>
      <c r="G9" s="244"/>
      <c r="H9" s="244"/>
      <c r="I9" s="193"/>
      <c r="J9" s="187"/>
      <c r="K9" s="187"/>
      <c r="L9" s="187"/>
    </row>
    <row r="10" spans="2:12" s="188" customFormat="1" ht="18" thickBot="1" x14ac:dyDescent="0.35">
      <c r="B10" s="246" t="s">
        <v>132</v>
      </c>
      <c r="C10" s="299"/>
      <c r="D10" s="300"/>
      <c r="E10" s="301"/>
      <c r="F10" s="244"/>
      <c r="G10" s="244" t="s">
        <v>133</v>
      </c>
      <c r="H10" s="271"/>
      <c r="I10" s="215"/>
      <c r="J10" s="187"/>
      <c r="K10" s="187"/>
      <c r="L10" s="187"/>
    </row>
    <row r="11" spans="2:12" s="188" customFormat="1" ht="18" thickBot="1" x14ac:dyDescent="0.35">
      <c r="B11" s="240" t="s">
        <v>134</v>
      </c>
      <c r="C11" s="302"/>
      <c r="D11" s="303"/>
      <c r="E11" s="245"/>
      <c r="F11" s="245" t="s">
        <v>135</v>
      </c>
      <c r="G11" s="288"/>
      <c r="H11" s="289"/>
      <c r="I11" s="191"/>
      <c r="J11" s="187"/>
      <c r="K11" s="187"/>
      <c r="L11" s="187"/>
    </row>
    <row r="12" spans="2:12" s="188" customFormat="1" ht="18" thickBot="1" x14ac:dyDescent="0.3">
      <c r="B12" s="265" t="s">
        <v>136</v>
      </c>
      <c r="C12" s="318"/>
      <c r="D12" s="319"/>
      <c r="E12" s="320"/>
      <c r="F12" s="267"/>
      <c r="G12" s="267" t="s">
        <v>137</v>
      </c>
      <c r="H12" s="254"/>
      <c r="I12" s="215"/>
      <c r="J12" s="187"/>
      <c r="K12" s="187"/>
      <c r="L12" s="187"/>
    </row>
    <row r="13" spans="2:12" s="197" customFormat="1" ht="16.5" x14ac:dyDescent="0.2">
      <c r="B13" s="240"/>
      <c r="C13" s="272"/>
      <c r="D13" s="272"/>
      <c r="E13" s="272"/>
      <c r="F13" s="245"/>
      <c r="G13" s="245"/>
      <c r="H13" s="245"/>
      <c r="I13" s="215"/>
      <c r="J13" s="189"/>
      <c r="K13" s="189"/>
      <c r="L13" s="189"/>
    </row>
    <row r="14" spans="2:12" s="197" customFormat="1" ht="17.25" thickBot="1" x14ac:dyDescent="0.25">
      <c r="B14" s="240" t="s">
        <v>166</v>
      </c>
      <c r="C14" s="272"/>
      <c r="D14" s="272"/>
      <c r="E14" s="272"/>
      <c r="F14" s="245"/>
      <c r="G14" s="245"/>
      <c r="H14" s="245"/>
      <c r="I14" s="215"/>
      <c r="J14" s="189"/>
      <c r="K14" s="189"/>
      <c r="L14" s="189"/>
    </row>
    <row r="15" spans="2:12" s="197" customFormat="1" ht="30.75" thickBot="1" x14ac:dyDescent="0.3">
      <c r="B15" s="265" t="s">
        <v>155</v>
      </c>
      <c r="C15" s="318"/>
      <c r="D15" s="319"/>
      <c r="E15" s="320"/>
      <c r="F15" s="267"/>
      <c r="G15" s="267"/>
      <c r="H15" s="267"/>
      <c r="I15" s="215"/>
      <c r="J15" s="189"/>
      <c r="K15" s="189"/>
      <c r="L15" s="189"/>
    </row>
    <row r="16" spans="2:12" s="188" customFormat="1" ht="23.25" customHeight="1" thickBot="1" x14ac:dyDescent="0.35">
      <c r="B16" s="240" t="s">
        <v>123</v>
      </c>
      <c r="C16" s="253"/>
      <c r="D16" s="245"/>
      <c r="E16" s="244" t="s">
        <v>126</v>
      </c>
      <c r="F16" s="259"/>
      <c r="G16" s="244"/>
      <c r="H16" s="244"/>
      <c r="I16" s="191"/>
      <c r="J16" s="187"/>
      <c r="K16" s="187"/>
      <c r="L16" s="187"/>
    </row>
    <row r="17" spans="2:12" s="188" customFormat="1" ht="18" thickBot="1" x14ac:dyDescent="0.35">
      <c r="B17" s="240" t="s">
        <v>125</v>
      </c>
      <c r="C17" s="254"/>
      <c r="D17" s="250"/>
      <c r="E17" s="245" t="s">
        <v>168</v>
      </c>
      <c r="F17" s="253"/>
      <c r="G17" s="250"/>
      <c r="H17" s="250"/>
      <c r="I17" s="193"/>
      <c r="J17" s="187"/>
      <c r="K17" s="187"/>
      <c r="L17" s="187"/>
    </row>
    <row r="18" spans="2:12" s="188" customFormat="1" ht="15" customHeight="1" thickBot="1" x14ac:dyDescent="0.25">
      <c r="B18" s="243"/>
      <c r="C18" s="245"/>
      <c r="D18" s="245"/>
      <c r="E18" s="245"/>
      <c r="F18" s="248"/>
      <c r="G18" s="245"/>
      <c r="H18" s="245"/>
      <c r="I18" s="193"/>
      <c r="J18" s="187"/>
      <c r="K18" s="187"/>
      <c r="L18" s="187"/>
    </row>
    <row r="19" spans="2:12" s="188" customFormat="1" ht="18" thickBot="1" x14ac:dyDescent="0.25">
      <c r="B19" s="240" t="s">
        <v>131</v>
      </c>
      <c r="C19" s="290"/>
      <c r="D19" s="292"/>
      <c r="E19" s="245"/>
      <c r="F19" s="248"/>
      <c r="G19" s="245"/>
      <c r="H19" s="245"/>
      <c r="I19" s="215"/>
      <c r="J19" s="187"/>
      <c r="K19" s="187"/>
      <c r="L19" s="187"/>
    </row>
    <row r="20" spans="2:12" s="188" customFormat="1" ht="18" thickBot="1" x14ac:dyDescent="0.25">
      <c r="B20" s="240"/>
      <c r="C20" s="256"/>
      <c r="D20" s="256"/>
      <c r="E20" s="245"/>
      <c r="F20" s="248"/>
      <c r="G20" s="245"/>
      <c r="H20" s="245"/>
      <c r="I20" s="215"/>
      <c r="J20" s="187"/>
      <c r="K20" s="187"/>
      <c r="L20" s="187"/>
    </row>
    <row r="21" spans="2:12" s="188" customFormat="1" ht="20.25" customHeight="1" thickBot="1" x14ac:dyDescent="0.25">
      <c r="B21" s="246" t="s">
        <v>132</v>
      </c>
      <c r="C21" s="324"/>
      <c r="D21" s="325"/>
      <c r="E21" s="326"/>
      <c r="F21" s="244"/>
      <c r="G21" s="244" t="s">
        <v>133</v>
      </c>
      <c r="H21" s="260"/>
      <c r="I21" s="193"/>
      <c r="J21" s="187"/>
      <c r="K21" s="187"/>
      <c r="L21" s="187"/>
    </row>
    <row r="22" spans="2:12" s="188" customFormat="1" ht="20.25" customHeight="1" thickBot="1" x14ac:dyDescent="0.25">
      <c r="B22" s="240" t="s">
        <v>134</v>
      </c>
      <c r="C22" s="290"/>
      <c r="D22" s="292"/>
      <c r="E22" s="245"/>
      <c r="F22" s="245" t="s">
        <v>135</v>
      </c>
      <c r="G22" s="293"/>
      <c r="H22" s="295"/>
      <c r="I22" s="191"/>
      <c r="J22" s="187"/>
      <c r="K22" s="187"/>
      <c r="L22" s="187"/>
    </row>
    <row r="23" spans="2:12" s="188" customFormat="1" ht="31.5" customHeight="1" thickBot="1" x14ac:dyDescent="0.3">
      <c r="B23" s="252"/>
      <c r="C23" s="250"/>
      <c r="D23" s="250"/>
      <c r="E23" s="250"/>
      <c r="F23" s="250"/>
      <c r="G23" s="250"/>
      <c r="H23" s="250"/>
      <c r="I23" s="215"/>
      <c r="J23" s="187"/>
      <c r="K23" s="187"/>
      <c r="L23" s="187"/>
    </row>
    <row r="24" spans="2:12" s="188" customFormat="1" ht="15" customHeight="1" thickBot="1" x14ac:dyDescent="0.25">
      <c r="B24" s="240" t="s">
        <v>136</v>
      </c>
      <c r="C24" s="293"/>
      <c r="D24" s="294"/>
      <c r="E24" s="295"/>
      <c r="F24" s="245"/>
      <c r="G24" s="245" t="s">
        <v>137</v>
      </c>
      <c r="H24" s="268"/>
      <c r="I24" s="191"/>
      <c r="J24" s="187"/>
      <c r="K24" s="187"/>
      <c r="L24" s="187"/>
    </row>
    <row r="25" spans="2:12" s="188" customFormat="1" ht="36.75" customHeight="1" thickBot="1" x14ac:dyDescent="0.3">
      <c r="B25" s="252"/>
      <c r="C25" s="250"/>
      <c r="D25" s="250"/>
      <c r="E25" s="250"/>
      <c r="F25" s="250"/>
      <c r="G25" s="250"/>
      <c r="H25" s="250"/>
      <c r="I25" s="215"/>
      <c r="J25" s="187"/>
      <c r="K25" s="187"/>
      <c r="L25" s="187"/>
    </row>
    <row r="26" spans="2:12" s="188" customFormat="1" ht="15" customHeight="1" thickBot="1" x14ac:dyDescent="0.25">
      <c r="B26" s="246" t="s">
        <v>138</v>
      </c>
      <c r="C26" s="260"/>
      <c r="D26" s="244"/>
      <c r="E26" s="244"/>
      <c r="F26" s="244" t="s">
        <v>139</v>
      </c>
      <c r="G26" s="247"/>
      <c r="H26" s="244"/>
      <c r="I26" s="193"/>
      <c r="J26" s="187"/>
      <c r="K26" s="187"/>
      <c r="L26" s="187"/>
    </row>
    <row r="27" spans="2:12" s="188" customFormat="1" ht="18" thickBot="1" x14ac:dyDescent="0.25">
      <c r="B27" s="241" t="s">
        <v>152</v>
      </c>
      <c r="C27" s="321"/>
      <c r="D27" s="322"/>
      <c r="E27" s="323"/>
      <c r="F27" s="250"/>
      <c r="G27" s="250"/>
      <c r="H27" s="250"/>
      <c r="I27" s="215"/>
      <c r="J27" s="187"/>
      <c r="K27" s="187"/>
      <c r="L27" s="187"/>
    </row>
    <row r="28" spans="2:12" s="188" customFormat="1" ht="18" thickBot="1" x14ac:dyDescent="0.25">
      <c r="B28" s="241"/>
      <c r="C28" s="273"/>
      <c r="D28" s="273"/>
      <c r="E28" s="273"/>
      <c r="F28" s="250"/>
      <c r="G28" s="250"/>
      <c r="H28" s="250"/>
      <c r="I28" s="215"/>
      <c r="J28" s="187"/>
      <c r="K28" s="187"/>
      <c r="L28" s="187"/>
    </row>
    <row r="29" spans="2:12" s="188" customFormat="1" ht="15" customHeight="1" thickBot="1" x14ac:dyDescent="0.25">
      <c r="B29" s="274"/>
      <c r="C29" s="275"/>
      <c r="D29" s="275"/>
      <c r="E29" s="275"/>
      <c r="F29" s="275"/>
      <c r="G29" s="275"/>
      <c r="H29" s="275"/>
      <c r="I29" s="186"/>
      <c r="J29" s="187"/>
      <c r="K29" s="187"/>
      <c r="L29" s="187"/>
    </row>
    <row r="30" spans="2:12" s="188" customFormat="1" ht="15" customHeight="1" thickBot="1" x14ac:dyDescent="0.25">
      <c r="B30" s="246" t="s">
        <v>128</v>
      </c>
      <c r="C30" s="247"/>
      <c r="D30" s="244"/>
      <c r="E30" s="244"/>
      <c r="F30" s="248"/>
      <c r="G30" s="244"/>
      <c r="H30" s="244"/>
      <c r="I30" s="193"/>
      <c r="J30" s="187"/>
      <c r="K30" s="187"/>
      <c r="L30" s="187"/>
    </row>
    <row r="31" spans="2:12" s="188" customFormat="1" ht="15" customHeight="1" thickBot="1" x14ac:dyDescent="0.25">
      <c r="B31" s="246"/>
      <c r="C31" s="244"/>
      <c r="D31" s="244"/>
      <c r="E31" s="244"/>
      <c r="F31" s="248"/>
      <c r="G31" s="244"/>
      <c r="H31" s="244"/>
      <c r="I31" s="193"/>
      <c r="J31" s="187"/>
      <c r="K31" s="187"/>
      <c r="L31" s="187"/>
    </row>
    <row r="32" spans="2:12" s="188" customFormat="1" ht="18" thickBot="1" x14ac:dyDescent="0.25">
      <c r="B32" s="246" t="s">
        <v>130</v>
      </c>
      <c r="C32" s="249"/>
      <c r="D32" s="250"/>
      <c r="E32" s="250"/>
      <c r="F32" s="250"/>
      <c r="G32" s="250"/>
      <c r="H32" s="250"/>
      <c r="I32" s="215"/>
      <c r="J32" s="187"/>
      <c r="K32" s="187"/>
      <c r="L32" s="187"/>
    </row>
    <row r="33" spans="2:12" s="188" customFormat="1" ht="24" customHeight="1" thickBot="1" x14ac:dyDescent="0.25">
      <c r="B33" s="240" t="s">
        <v>129</v>
      </c>
      <c r="C33" s="290"/>
      <c r="D33" s="291"/>
      <c r="E33" s="291"/>
      <c r="F33" s="291"/>
      <c r="G33" s="292"/>
      <c r="H33" s="251"/>
      <c r="I33" s="191"/>
      <c r="J33" s="187"/>
      <c r="K33" s="187"/>
      <c r="L33" s="187"/>
    </row>
    <row r="34" spans="2:12" s="188" customFormat="1" ht="25.5" customHeight="1" thickBot="1" x14ac:dyDescent="0.3">
      <c r="B34" s="252"/>
      <c r="C34" s="250"/>
      <c r="D34" s="250"/>
      <c r="E34" s="250"/>
      <c r="F34" s="250"/>
      <c r="G34" s="250"/>
      <c r="H34" s="250"/>
      <c r="I34" s="215"/>
      <c r="J34" s="187"/>
      <c r="K34" s="187"/>
      <c r="L34" s="187"/>
    </row>
    <row r="35" spans="2:12" s="188" customFormat="1" ht="18" thickBot="1" x14ac:dyDescent="0.35">
      <c r="B35" s="240" t="s">
        <v>123</v>
      </c>
      <c r="C35" s="253"/>
      <c r="D35" s="245"/>
      <c r="E35" s="244" t="s">
        <v>126</v>
      </c>
      <c r="F35" s="254"/>
      <c r="G35" s="244"/>
      <c r="H35" s="244"/>
      <c r="I35" s="193"/>
      <c r="J35" s="187"/>
      <c r="K35" s="187"/>
      <c r="L35" s="187"/>
    </row>
    <row r="36" spans="2:12" s="188" customFormat="1" ht="18" thickBot="1" x14ac:dyDescent="0.35">
      <c r="B36" s="240" t="s">
        <v>125</v>
      </c>
      <c r="C36" s="253"/>
      <c r="D36" s="250"/>
      <c r="E36" s="245" t="s">
        <v>127</v>
      </c>
      <c r="F36" s="254"/>
      <c r="G36" s="250"/>
      <c r="H36" s="250"/>
      <c r="I36" s="215"/>
      <c r="J36" s="187"/>
      <c r="K36" s="187"/>
      <c r="L36" s="187"/>
    </row>
    <row r="37" spans="2:12" s="188" customFormat="1" ht="15" customHeight="1" thickBot="1" x14ac:dyDescent="0.25">
      <c r="B37" s="240"/>
      <c r="C37" s="245"/>
      <c r="D37" s="245"/>
      <c r="E37" s="245"/>
      <c r="F37" s="245"/>
      <c r="G37" s="245"/>
      <c r="H37" s="245"/>
      <c r="I37" s="191"/>
      <c r="J37" s="187"/>
      <c r="K37" s="187"/>
      <c r="L37" s="187"/>
    </row>
    <row r="38" spans="2:12" s="188" customFormat="1" ht="18" thickBot="1" x14ac:dyDescent="0.25">
      <c r="B38" s="240" t="s">
        <v>131</v>
      </c>
      <c r="C38" s="290"/>
      <c r="D38" s="292"/>
      <c r="E38" s="250"/>
      <c r="F38" s="250"/>
      <c r="G38" s="250"/>
      <c r="H38" s="250"/>
      <c r="I38" s="215"/>
      <c r="J38" s="187"/>
      <c r="K38" s="187"/>
      <c r="L38" s="187"/>
    </row>
    <row r="39" spans="2:12" s="188" customFormat="1" ht="30.75" customHeight="1" thickBot="1" x14ac:dyDescent="0.25">
      <c r="B39" s="255"/>
      <c r="C39" s="256"/>
      <c r="D39" s="256"/>
      <c r="E39" s="257"/>
      <c r="F39" s="257"/>
      <c r="G39" s="257"/>
      <c r="H39" s="257"/>
      <c r="I39" s="220"/>
      <c r="J39" s="187"/>
      <c r="K39" s="187"/>
      <c r="L39" s="187"/>
    </row>
    <row r="40" spans="2:12" s="188" customFormat="1" ht="36" customHeight="1" thickBot="1" x14ac:dyDescent="0.35">
      <c r="B40" s="261" t="s">
        <v>140</v>
      </c>
      <c r="C40" s="262"/>
      <c r="D40" s="262"/>
      <c r="E40" s="262"/>
      <c r="F40" s="262"/>
      <c r="G40" s="262"/>
      <c r="H40" s="262"/>
      <c r="I40" s="212"/>
      <c r="J40" s="187"/>
      <c r="K40" s="187"/>
      <c r="L40" s="187"/>
    </row>
    <row r="41" spans="2:12" s="188" customFormat="1" ht="18" thickBot="1" x14ac:dyDescent="0.35">
      <c r="B41" s="246" t="s">
        <v>145</v>
      </c>
      <c r="C41" s="263"/>
      <c r="D41" s="264"/>
      <c r="E41" s="244" t="s">
        <v>146</v>
      </c>
      <c r="F41" s="263"/>
      <c r="G41" s="264"/>
      <c r="H41" s="264"/>
      <c r="I41" s="196"/>
      <c r="J41" s="187"/>
      <c r="K41" s="187"/>
      <c r="L41" s="187"/>
    </row>
    <row r="42" spans="2:12" s="188" customFormat="1" ht="17.25" x14ac:dyDescent="0.3">
      <c r="B42" s="246"/>
      <c r="C42" s="264"/>
      <c r="D42" s="264"/>
      <c r="E42" s="264"/>
      <c r="F42" s="264"/>
      <c r="G42" s="264"/>
      <c r="H42" s="264"/>
      <c r="I42" s="196"/>
      <c r="J42" s="187"/>
      <c r="K42" s="187"/>
      <c r="L42" s="187"/>
    </row>
    <row r="43" spans="2:12" s="188" customFormat="1" ht="18" thickBot="1" x14ac:dyDescent="0.35">
      <c r="B43" s="265" t="s">
        <v>147</v>
      </c>
      <c r="C43" s="266"/>
      <c r="D43" s="266"/>
      <c r="E43" s="266"/>
      <c r="F43" s="266"/>
      <c r="G43" s="266"/>
      <c r="H43" s="266"/>
      <c r="I43" s="223"/>
      <c r="J43" s="187"/>
      <c r="K43" s="187"/>
      <c r="L43" s="187"/>
    </row>
    <row r="44" spans="2:12" s="188" customFormat="1" ht="17.25" thickBot="1" x14ac:dyDescent="0.35">
      <c r="B44" s="241" t="s">
        <v>158</v>
      </c>
      <c r="C44" s="238"/>
      <c r="D44" s="222"/>
      <c r="E44" s="222"/>
      <c r="F44" s="222"/>
      <c r="G44" s="222"/>
      <c r="H44" s="222"/>
      <c r="I44" s="223"/>
      <c r="J44" s="187"/>
      <c r="K44" s="187"/>
      <c r="L44" s="187"/>
    </row>
    <row r="45" spans="2:12" s="188" customFormat="1" ht="17.25" customHeight="1" thickBot="1" x14ac:dyDescent="0.35">
      <c r="B45" s="241" t="s">
        <v>159</v>
      </c>
      <c r="C45" s="238"/>
      <c r="D45" s="222"/>
      <c r="E45" s="304" t="s">
        <v>165</v>
      </c>
      <c r="F45" s="305"/>
      <c r="G45" s="222"/>
      <c r="H45" s="222"/>
      <c r="I45" s="223"/>
      <c r="J45" s="187"/>
      <c r="K45" s="187"/>
      <c r="L45" s="187"/>
    </row>
    <row r="46" spans="2:12" s="188" customFormat="1" ht="17.25" thickBot="1" x14ac:dyDescent="0.35">
      <c r="B46" s="241" t="s">
        <v>160</v>
      </c>
      <c r="C46" s="238"/>
      <c r="D46" s="222"/>
      <c r="E46" s="306"/>
      <c r="F46" s="307"/>
      <c r="G46" s="222"/>
      <c r="H46" s="222"/>
      <c r="I46" s="223"/>
      <c r="J46" s="187"/>
      <c r="K46" s="187"/>
      <c r="L46" s="187"/>
    </row>
    <row r="47" spans="2:12" s="188" customFormat="1" ht="17.25" thickBot="1" x14ac:dyDescent="0.35">
      <c r="B47" s="241" t="s">
        <v>161</v>
      </c>
      <c r="C47" s="238"/>
      <c r="D47" s="222"/>
      <c r="E47" s="222"/>
      <c r="F47" s="222"/>
      <c r="G47" s="222"/>
      <c r="H47" s="222"/>
      <c r="I47" s="223"/>
      <c r="J47" s="187"/>
      <c r="K47" s="187"/>
      <c r="L47" s="187"/>
    </row>
    <row r="48" spans="2:12" s="188" customFormat="1" ht="17.25" thickBot="1" x14ac:dyDescent="0.35">
      <c r="B48" s="241" t="s">
        <v>162</v>
      </c>
      <c r="C48" s="238"/>
      <c r="D48" s="222"/>
      <c r="E48" s="222"/>
      <c r="F48" s="222"/>
      <c r="G48" s="222"/>
      <c r="H48" s="222"/>
      <c r="I48" s="223"/>
      <c r="J48" s="187"/>
      <c r="K48" s="187"/>
      <c r="L48" s="187"/>
    </row>
    <row r="49" spans="2:12" s="188" customFormat="1" ht="17.25" thickBot="1" x14ac:dyDescent="0.35">
      <c r="B49" s="246" t="s">
        <v>163</v>
      </c>
      <c r="C49" s="239"/>
      <c r="D49" s="222"/>
      <c r="E49" s="222"/>
      <c r="F49" s="222"/>
      <c r="G49" s="222"/>
      <c r="H49" s="222"/>
      <c r="I49" s="223"/>
      <c r="J49" s="187"/>
      <c r="K49" s="187"/>
      <c r="L49" s="187"/>
    </row>
    <row r="50" spans="2:12" s="188" customFormat="1" ht="16.5" x14ac:dyDescent="0.3">
      <c r="B50" s="240"/>
      <c r="C50" s="222"/>
      <c r="D50" s="222"/>
      <c r="E50" s="222"/>
      <c r="F50" s="222"/>
      <c r="G50" s="222"/>
      <c r="H50" s="222"/>
      <c r="I50" s="223"/>
      <c r="J50" s="187"/>
      <c r="K50" s="187"/>
      <c r="L50" s="187"/>
    </row>
    <row r="51" spans="2:12" s="188" customFormat="1" ht="31.5" customHeight="1" thickBot="1" x14ac:dyDescent="0.3">
      <c r="B51" s="224"/>
      <c r="C51" s="225"/>
      <c r="D51" s="225"/>
      <c r="E51" s="225"/>
      <c r="F51" s="225"/>
      <c r="G51" s="225"/>
      <c r="H51" s="225"/>
      <c r="I51" s="226"/>
      <c r="J51" s="187"/>
      <c r="K51" s="187"/>
      <c r="L51" s="187"/>
    </row>
    <row r="52" spans="2:12" s="188" customFormat="1" ht="17.25" thickBot="1" x14ac:dyDescent="0.3">
      <c r="B52" s="221"/>
      <c r="C52" s="216"/>
      <c r="D52" s="216"/>
      <c r="E52" s="216"/>
      <c r="F52" s="216"/>
      <c r="G52" s="216"/>
      <c r="H52" s="216"/>
      <c r="I52" s="215"/>
      <c r="J52" s="187"/>
      <c r="K52" s="187"/>
      <c r="L52" s="187"/>
    </row>
    <row r="53" spans="2:12" s="188" customFormat="1" ht="20.25" customHeight="1" thickBot="1" x14ac:dyDescent="0.3">
      <c r="B53" s="221"/>
      <c r="C53" s="267" t="s">
        <v>141</v>
      </c>
      <c r="D53" s="277"/>
      <c r="E53" s="278"/>
      <c r="F53" s="278"/>
      <c r="G53" s="279"/>
      <c r="H53" s="198"/>
      <c r="I53" s="199"/>
      <c r="J53" s="187"/>
      <c r="K53" s="187"/>
      <c r="L53" s="187"/>
    </row>
    <row r="54" spans="2:12" s="188" customFormat="1" ht="20.25" customHeight="1" thickBot="1" x14ac:dyDescent="0.3">
      <c r="B54" s="221"/>
      <c r="C54" s="267" t="s">
        <v>142</v>
      </c>
      <c r="D54" s="277"/>
      <c r="E54" s="278"/>
      <c r="F54" s="278"/>
      <c r="G54" s="279"/>
      <c r="H54" s="200"/>
      <c r="I54" s="201"/>
      <c r="J54" s="187"/>
      <c r="K54" s="187"/>
      <c r="L54" s="187"/>
    </row>
    <row r="55" spans="2:12" s="188" customFormat="1" ht="30.75" thickBot="1" x14ac:dyDescent="0.3">
      <c r="B55" s="221"/>
      <c r="C55" s="267" t="s">
        <v>143</v>
      </c>
      <c r="D55" s="235"/>
      <c r="E55" s="216"/>
      <c r="F55" s="237"/>
      <c r="G55" s="237"/>
      <c r="H55" s="202"/>
      <c r="I55" s="203"/>
      <c r="J55" s="187"/>
      <c r="K55" s="187"/>
      <c r="L55" s="187"/>
    </row>
    <row r="56" spans="2:12" s="188" customFormat="1" ht="20.25" customHeight="1" thickBot="1" x14ac:dyDescent="0.3">
      <c r="B56" s="221"/>
      <c r="C56" s="267" t="s">
        <v>144</v>
      </c>
      <c r="D56" s="236"/>
      <c r="E56" s="216"/>
      <c r="F56" s="237"/>
      <c r="G56" s="237"/>
      <c r="H56" s="202"/>
      <c r="I56" s="203"/>
      <c r="J56" s="187"/>
      <c r="K56" s="187"/>
      <c r="L56" s="187"/>
    </row>
    <row r="57" spans="2:12" s="188" customFormat="1" ht="18.75" customHeight="1" thickBot="1" x14ac:dyDescent="0.3">
      <c r="B57" s="221"/>
      <c r="C57" s="211"/>
      <c r="D57" s="211"/>
      <c r="E57" s="211"/>
      <c r="F57" s="198"/>
      <c r="G57" s="198"/>
      <c r="H57" s="198"/>
      <c r="I57" s="203"/>
      <c r="J57" s="187"/>
      <c r="K57" s="187"/>
      <c r="L57" s="187"/>
    </row>
    <row r="58" spans="2:12" s="188" customFormat="1" ht="11.25" customHeight="1" x14ac:dyDescent="0.25">
      <c r="B58" s="308"/>
      <c r="C58" s="309"/>
      <c r="D58" s="309"/>
      <c r="E58" s="309"/>
      <c r="F58" s="309"/>
      <c r="G58" s="309"/>
      <c r="H58" s="309"/>
      <c r="I58" s="310"/>
      <c r="J58" s="187"/>
      <c r="K58" s="187"/>
      <c r="L58" s="187"/>
    </row>
    <row r="59" spans="2:12" s="188" customFormat="1" ht="18.75" customHeight="1" x14ac:dyDescent="0.25">
      <c r="B59" s="327" t="s">
        <v>148</v>
      </c>
      <c r="C59" s="328"/>
      <c r="D59" s="328"/>
      <c r="E59" s="328"/>
      <c r="F59" s="328"/>
      <c r="G59" s="328"/>
      <c r="H59" s="328"/>
      <c r="I59" s="329"/>
      <c r="J59" s="187"/>
      <c r="K59" s="187"/>
      <c r="L59" s="187"/>
    </row>
    <row r="60" spans="2:12" s="188" customFormat="1" ht="18.75" customHeight="1" x14ac:dyDescent="0.25">
      <c r="B60" s="311" t="s">
        <v>157</v>
      </c>
      <c r="C60" s="312"/>
      <c r="D60" s="312"/>
      <c r="E60" s="312"/>
      <c r="F60" s="312"/>
      <c r="G60" s="312"/>
      <c r="H60" s="312"/>
      <c r="I60" s="313"/>
      <c r="J60" s="187"/>
      <c r="K60" s="187"/>
      <c r="L60" s="187"/>
    </row>
    <row r="61" spans="2:12" s="188" customFormat="1" ht="18.75" customHeight="1" x14ac:dyDescent="0.25">
      <c r="B61" s="311" t="s">
        <v>150</v>
      </c>
      <c r="C61" s="312"/>
      <c r="D61" s="312"/>
      <c r="E61" s="312"/>
      <c r="F61" s="312"/>
      <c r="G61" s="312"/>
      <c r="H61" s="312"/>
      <c r="I61" s="313"/>
      <c r="J61" s="187"/>
      <c r="K61" s="187"/>
      <c r="L61" s="187"/>
    </row>
    <row r="62" spans="2:12" s="188" customFormat="1" ht="18.75" customHeight="1" x14ac:dyDescent="0.25">
      <c r="B62" s="311" t="s">
        <v>151</v>
      </c>
      <c r="C62" s="312"/>
      <c r="D62" s="312"/>
      <c r="E62" s="312"/>
      <c r="F62" s="312"/>
      <c r="G62" s="312"/>
      <c r="H62" s="312"/>
      <c r="I62" s="313"/>
      <c r="J62" s="187"/>
      <c r="K62" s="187"/>
      <c r="L62" s="187"/>
    </row>
    <row r="63" spans="2:12" s="188" customFormat="1" ht="18.75" customHeight="1" x14ac:dyDescent="0.25">
      <c r="B63" s="311" t="s">
        <v>156</v>
      </c>
      <c r="C63" s="312"/>
      <c r="D63" s="312"/>
      <c r="E63" s="312"/>
      <c r="F63" s="312"/>
      <c r="G63" s="312"/>
      <c r="H63" s="312"/>
      <c r="I63" s="313"/>
      <c r="J63" s="187"/>
      <c r="K63" s="187"/>
      <c r="L63" s="187"/>
    </row>
    <row r="64" spans="2:12" s="188" customFormat="1" ht="9.75" customHeight="1" thickBot="1" x14ac:dyDescent="0.3">
      <c r="B64" s="227"/>
      <c r="C64" s="228"/>
      <c r="D64" s="228"/>
      <c r="E64" s="228"/>
      <c r="F64" s="228"/>
      <c r="G64" s="228"/>
      <c r="H64" s="228"/>
      <c r="I64" s="229"/>
      <c r="J64" s="187"/>
      <c r="K64" s="187"/>
      <c r="L64" s="187"/>
    </row>
    <row r="65" spans="2:12" s="188" customFormat="1" x14ac:dyDescent="0.25"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</row>
    <row r="66" spans="2:12" s="101" customFormat="1" x14ac:dyDescent="0.25">
      <c r="B66" s="204"/>
      <c r="C66" s="204"/>
      <c r="D66" s="204"/>
      <c r="E66" s="204"/>
      <c r="F66" s="204"/>
      <c r="G66" s="204"/>
      <c r="H66" s="204"/>
      <c r="I66" s="204"/>
      <c r="J66" s="204"/>
      <c r="K66" s="204"/>
      <c r="L66" s="204"/>
    </row>
    <row r="67" spans="2:12" s="101" customFormat="1" x14ac:dyDescent="0.25">
      <c r="B67" s="204"/>
      <c r="C67" s="204"/>
      <c r="D67" s="204"/>
      <c r="E67" s="204"/>
      <c r="F67" s="204"/>
      <c r="G67" s="204"/>
      <c r="H67" s="204"/>
      <c r="I67" s="204"/>
      <c r="J67" s="204"/>
      <c r="K67" s="204"/>
      <c r="L67" s="204"/>
    </row>
  </sheetData>
  <mergeCells count="25">
    <mergeCell ref="B63:I63"/>
    <mergeCell ref="C33:G33"/>
    <mergeCell ref="C38:D38"/>
    <mergeCell ref="B61:I61"/>
    <mergeCell ref="B62:I62"/>
    <mergeCell ref="B58:I58"/>
    <mergeCell ref="B59:I59"/>
    <mergeCell ref="B60:I60"/>
    <mergeCell ref="D53:G53"/>
    <mergeCell ref="D54:G54"/>
    <mergeCell ref="E45:F46"/>
    <mergeCell ref="C1:F1"/>
    <mergeCell ref="C5:D5"/>
    <mergeCell ref="C7:G7"/>
    <mergeCell ref="C27:E27"/>
    <mergeCell ref="C10:E10"/>
    <mergeCell ref="G11:H11"/>
    <mergeCell ref="C15:E15"/>
    <mergeCell ref="C11:D11"/>
    <mergeCell ref="C12:E12"/>
    <mergeCell ref="C19:D19"/>
    <mergeCell ref="C22:D22"/>
    <mergeCell ref="C21:E21"/>
    <mergeCell ref="G22:H22"/>
    <mergeCell ref="C24:E24"/>
  </mergeCells>
  <pageMargins left="0.51181102362204722" right="0.51181102362204722" top="0.78740157480314965" bottom="0.78740157480314965" header="0.31496062992125984" footer="0.31496062992125984"/>
  <pageSetup paperSize="9" scale="5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54"/>
  <sheetViews>
    <sheetView workbookViewId="0">
      <selection activeCell="K11" sqref="K11"/>
    </sheetView>
  </sheetViews>
  <sheetFormatPr defaultRowHeight="15" x14ac:dyDescent="0.25"/>
  <cols>
    <col min="2" max="2" width="13.5703125" bestFit="1" customWidth="1"/>
    <col min="4" max="4" width="11.7109375" bestFit="1" customWidth="1"/>
    <col min="5" max="5" width="9" bestFit="1" customWidth="1"/>
    <col min="6" max="6" width="19.140625" customWidth="1"/>
    <col min="7" max="7" width="20.42578125" customWidth="1"/>
  </cols>
  <sheetData>
    <row r="2" spans="1:7" ht="18.75" x14ac:dyDescent="0.25">
      <c r="A2" s="348" t="s">
        <v>77</v>
      </c>
      <c r="B2" s="349"/>
      <c r="C2" s="349"/>
      <c r="D2" s="349"/>
      <c r="E2" s="349"/>
      <c r="F2" s="349"/>
      <c r="G2" s="350"/>
    </row>
    <row r="3" spans="1:7" x14ac:dyDescent="0.25">
      <c r="A3" s="1"/>
      <c r="B3" s="1"/>
      <c r="C3" s="1"/>
      <c r="D3" s="1"/>
      <c r="E3" s="1"/>
      <c r="F3" s="1"/>
      <c r="G3" s="111"/>
    </row>
    <row r="4" spans="1:7" ht="15.75" x14ac:dyDescent="0.25">
      <c r="A4" s="351" t="s">
        <v>78</v>
      </c>
      <c r="B4" s="352"/>
      <c r="C4" s="352"/>
      <c r="D4" s="352"/>
      <c r="E4" s="352"/>
      <c r="F4" s="172" t="s">
        <v>117</v>
      </c>
      <c r="G4" s="128" t="s">
        <v>79</v>
      </c>
    </row>
    <row r="5" spans="1:7" ht="15.75" x14ac:dyDescent="0.25">
      <c r="A5" s="112" t="s">
        <v>80</v>
      </c>
      <c r="B5" s="113" t="s">
        <v>81</v>
      </c>
      <c r="C5" s="113" t="s">
        <v>82</v>
      </c>
      <c r="D5" s="113" t="s">
        <v>83</v>
      </c>
      <c r="E5" s="114" t="s">
        <v>84</v>
      </c>
      <c r="F5" s="353"/>
      <c r="G5" s="354"/>
    </row>
    <row r="6" spans="1:7" ht="15.75" x14ac:dyDescent="0.25">
      <c r="A6" s="115">
        <v>18</v>
      </c>
      <c r="B6" s="116">
        <v>19.7</v>
      </c>
      <c r="C6" s="116">
        <v>20</v>
      </c>
      <c r="D6" s="116">
        <v>491.65</v>
      </c>
      <c r="E6" s="116" t="s">
        <v>85</v>
      </c>
      <c r="F6" s="173">
        <v>164948.57500000001</v>
      </c>
      <c r="G6" s="174">
        <v>335.50000000000006</v>
      </c>
    </row>
    <row r="7" spans="1:7" ht="15.75" x14ac:dyDescent="0.25">
      <c r="A7" s="117">
        <v>20</v>
      </c>
      <c r="B7" s="118">
        <v>15</v>
      </c>
      <c r="C7" s="118">
        <v>29</v>
      </c>
      <c r="D7" s="118">
        <v>385.15</v>
      </c>
      <c r="E7" s="118" t="s">
        <v>85</v>
      </c>
      <c r="F7" s="175">
        <v>129217.82500000001</v>
      </c>
      <c r="G7" s="176">
        <v>335.50000000000006</v>
      </c>
    </row>
    <row r="8" spans="1:7" ht="15.75" x14ac:dyDescent="0.25">
      <c r="A8" s="117">
        <v>25</v>
      </c>
      <c r="B8" s="118">
        <v>21.99</v>
      </c>
      <c r="C8" s="118">
        <v>35.54</v>
      </c>
      <c r="D8" s="118">
        <v>542.6</v>
      </c>
      <c r="E8" s="118" t="s">
        <v>85</v>
      </c>
      <c r="F8" s="175">
        <v>238744.00000000003</v>
      </c>
      <c r="G8" s="176">
        <v>440.00000000000006</v>
      </c>
    </row>
    <row r="9" spans="1:7" ht="15.75" x14ac:dyDescent="0.25">
      <c r="A9" s="117">
        <v>27</v>
      </c>
      <c r="B9" s="118">
        <v>13.1</v>
      </c>
      <c r="C9" s="118">
        <v>23</v>
      </c>
      <c r="D9" s="118">
        <v>301.3</v>
      </c>
      <c r="E9" s="118" t="s">
        <v>85</v>
      </c>
      <c r="F9" s="175">
        <v>129257.70000000001</v>
      </c>
      <c r="G9" s="176">
        <v>429</v>
      </c>
    </row>
    <row r="10" spans="1:7" ht="15.75" x14ac:dyDescent="0.25">
      <c r="A10" s="117">
        <v>28</v>
      </c>
      <c r="B10" s="118">
        <v>13.1</v>
      </c>
      <c r="C10" s="118">
        <v>23</v>
      </c>
      <c r="D10" s="118">
        <v>301.3</v>
      </c>
      <c r="E10" s="118" t="s">
        <v>85</v>
      </c>
      <c r="F10" s="175">
        <v>129257.70000000001</v>
      </c>
      <c r="G10" s="176">
        <v>429</v>
      </c>
    </row>
    <row r="11" spans="1:7" ht="15.75" x14ac:dyDescent="0.25">
      <c r="A11" s="117">
        <v>29</v>
      </c>
      <c r="B11" s="118">
        <v>12</v>
      </c>
      <c r="C11" s="118">
        <v>28</v>
      </c>
      <c r="D11" s="118">
        <v>336</v>
      </c>
      <c r="E11" s="118" t="s">
        <v>85</v>
      </c>
      <c r="F11" s="175">
        <v>144144</v>
      </c>
      <c r="G11" s="176">
        <v>429</v>
      </c>
    </row>
    <row r="12" spans="1:7" ht="15.75" x14ac:dyDescent="0.25">
      <c r="A12" s="117">
        <v>32</v>
      </c>
      <c r="B12" s="118">
        <v>12</v>
      </c>
      <c r="C12" s="118">
        <v>28</v>
      </c>
      <c r="D12" s="118">
        <v>336</v>
      </c>
      <c r="E12" s="118" t="s">
        <v>85</v>
      </c>
      <c r="F12" s="175">
        <v>144144</v>
      </c>
      <c r="G12" s="176">
        <v>429</v>
      </c>
    </row>
    <row r="13" spans="1:7" ht="15.75" x14ac:dyDescent="0.25">
      <c r="A13" s="117">
        <v>33</v>
      </c>
      <c r="B13" s="118" t="s">
        <v>87</v>
      </c>
      <c r="C13" s="118">
        <v>28</v>
      </c>
      <c r="D13" s="118">
        <v>429.63</v>
      </c>
      <c r="E13" s="118" t="s">
        <v>86</v>
      </c>
      <c r="F13" s="175">
        <v>250474.29</v>
      </c>
      <c r="G13" s="176">
        <v>583</v>
      </c>
    </row>
    <row r="14" spans="1:7" ht="15.75" x14ac:dyDescent="0.25">
      <c r="A14" s="117">
        <v>36</v>
      </c>
      <c r="B14" s="118">
        <v>12</v>
      </c>
      <c r="C14" s="118">
        <v>30.07</v>
      </c>
      <c r="D14" s="118">
        <v>359.75</v>
      </c>
      <c r="E14" s="118" t="s">
        <v>85</v>
      </c>
      <c r="F14" s="175">
        <v>205777.00000000003</v>
      </c>
      <c r="G14" s="176">
        <v>572.00000000000011</v>
      </c>
    </row>
    <row r="15" spans="1:7" ht="15.75" x14ac:dyDescent="0.25">
      <c r="A15" s="117">
        <v>37</v>
      </c>
      <c r="B15" s="118">
        <v>12</v>
      </c>
      <c r="C15" s="118">
        <v>28.83</v>
      </c>
      <c r="D15" s="118">
        <v>359.6</v>
      </c>
      <c r="E15" s="118" t="s">
        <v>85</v>
      </c>
      <c r="F15" s="175">
        <v>205691.2</v>
      </c>
      <c r="G15" s="176">
        <v>572</v>
      </c>
    </row>
    <row r="16" spans="1:7" ht="15.75" x14ac:dyDescent="0.25">
      <c r="A16" s="117">
        <v>41</v>
      </c>
      <c r="B16" s="118">
        <v>12.02</v>
      </c>
      <c r="C16" s="118">
        <v>28.04</v>
      </c>
      <c r="D16" s="118">
        <v>340.3</v>
      </c>
      <c r="E16" s="118" t="s">
        <v>85</v>
      </c>
      <c r="F16" s="175">
        <v>194651.6</v>
      </c>
      <c r="G16" s="176">
        <v>572</v>
      </c>
    </row>
    <row r="17" spans="1:7" ht="15.75" x14ac:dyDescent="0.25">
      <c r="A17" s="119" t="s">
        <v>88</v>
      </c>
      <c r="B17" s="100"/>
      <c r="C17" s="330" t="s">
        <v>89</v>
      </c>
      <c r="D17" s="330"/>
      <c r="E17" s="330"/>
      <c r="F17" s="331">
        <f>SUM(F6:F16)</f>
        <v>1936307.8900000001</v>
      </c>
      <c r="G17" s="332"/>
    </row>
    <row r="18" spans="1:7" x14ac:dyDescent="0.25">
      <c r="A18" s="101"/>
      <c r="B18" s="101"/>
      <c r="C18" s="101"/>
      <c r="D18" s="101"/>
      <c r="E18" s="101"/>
      <c r="F18" s="101"/>
      <c r="G18" s="120"/>
    </row>
    <row r="19" spans="1:7" ht="15.75" x14ac:dyDescent="0.25">
      <c r="A19" s="338" t="s">
        <v>90</v>
      </c>
      <c r="B19" s="339"/>
      <c r="C19" s="339"/>
      <c r="D19" s="339"/>
      <c r="E19" s="339"/>
      <c r="F19" s="339"/>
      <c r="G19" s="340"/>
    </row>
    <row r="20" spans="1:7" ht="15.75" x14ac:dyDescent="0.25">
      <c r="A20" s="121">
        <v>15</v>
      </c>
      <c r="B20" s="122" t="s">
        <v>91</v>
      </c>
      <c r="C20" s="122">
        <v>30</v>
      </c>
      <c r="D20" s="122">
        <v>456.5</v>
      </c>
      <c r="E20" s="122" t="s">
        <v>86</v>
      </c>
      <c r="F20" s="173">
        <v>176000</v>
      </c>
      <c r="G20" s="174">
        <v>385.54216867469881</v>
      </c>
    </row>
    <row r="21" spans="1:7" ht="15.75" x14ac:dyDescent="0.25">
      <c r="A21" s="117">
        <v>16</v>
      </c>
      <c r="B21" s="118">
        <v>10.3</v>
      </c>
      <c r="C21" s="118">
        <v>30.23</v>
      </c>
      <c r="D21" s="118">
        <v>311.37</v>
      </c>
      <c r="E21" s="118" t="s">
        <v>85</v>
      </c>
      <c r="F21" s="175">
        <v>104464.63500000001</v>
      </c>
      <c r="G21" s="177">
        <v>335.5</v>
      </c>
    </row>
    <row r="22" spans="1:7" ht="15.75" x14ac:dyDescent="0.25">
      <c r="A22" s="117">
        <v>19</v>
      </c>
      <c r="B22" s="118">
        <v>10.3</v>
      </c>
      <c r="C22" s="118">
        <v>30.43</v>
      </c>
      <c r="D22" s="118">
        <v>314.11</v>
      </c>
      <c r="E22" s="118" t="s">
        <v>85</v>
      </c>
      <c r="F22" s="175">
        <v>105383.90500000001</v>
      </c>
      <c r="G22" s="177">
        <v>335.5</v>
      </c>
    </row>
    <row r="23" spans="1:7" ht="15.75" x14ac:dyDescent="0.25">
      <c r="A23" s="117">
        <v>20</v>
      </c>
      <c r="B23" s="118">
        <v>10.3</v>
      </c>
      <c r="C23" s="118">
        <v>30.5</v>
      </c>
      <c r="D23" s="118">
        <v>313.77999999999997</v>
      </c>
      <c r="E23" s="118" t="s">
        <v>85</v>
      </c>
      <c r="F23" s="175">
        <v>105273.19</v>
      </c>
      <c r="G23" s="177">
        <v>335.50000000000006</v>
      </c>
    </row>
    <row r="24" spans="1:7" ht="15.75" x14ac:dyDescent="0.25">
      <c r="A24" s="123" t="s">
        <v>92</v>
      </c>
      <c r="B24" s="100"/>
      <c r="C24" s="330" t="s">
        <v>93</v>
      </c>
      <c r="D24" s="330"/>
      <c r="E24" s="330"/>
      <c r="F24" s="331">
        <f>SUM(F20:F23)</f>
        <v>491121.73000000004</v>
      </c>
      <c r="G24" s="332"/>
    </row>
    <row r="25" spans="1:7" x14ac:dyDescent="0.25">
      <c r="A25" s="124"/>
      <c r="B25" s="101"/>
      <c r="C25" s="101"/>
      <c r="D25" s="101"/>
      <c r="E25" s="101"/>
      <c r="F25" s="101"/>
      <c r="G25" s="120"/>
    </row>
    <row r="26" spans="1:7" ht="15.75" x14ac:dyDescent="0.25">
      <c r="A26" s="345" t="s">
        <v>94</v>
      </c>
      <c r="B26" s="346"/>
      <c r="C26" s="346"/>
      <c r="D26" s="346"/>
      <c r="E26" s="346"/>
      <c r="F26" s="347"/>
      <c r="G26" s="347"/>
    </row>
    <row r="27" spans="1:7" ht="15.75" x14ac:dyDescent="0.25">
      <c r="A27" s="115">
        <v>1</v>
      </c>
      <c r="B27" s="116" t="s">
        <v>95</v>
      </c>
      <c r="C27" s="116">
        <v>29</v>
      </c>
      <c r="D27" s="116">
        <v>510.77</v>
      </c>
      <c r="E27" s="116" t="s">
        <v>86</v>
      </c>
      <c r="F27" s="173">
        <v>213501.86000000002</v>
      </c>
      <c r="G27" s="174">
        <v>418.00000000000006</v>
      </c>
    </row>
    <row r="28" spans="1:7" ht="15.75" x14ac:dyDescent="0.25">
      <c r="A28" s="117">
        <v>5</v>
      </c>
      <c r="B28" s="118">
        <v>12</v>
      </c>
      <c r="C28" s="118">
        <v>29</v>
      </c>
      <c r="D28" s="118">
        <v>348</v>
      </c>
      <c r="E28" s="118" t="s">
        <v>85</v>
      </c>
      <c r="F28" s="175">
        <v>118668.00000000001</v>
      </c>
      <c r="G28" s="177">
        <v>341.00000000000006</v>
      </c>
    </row>
    <row r="29" spans="1:7" ht="15.75" x14ac:dyDescent="0.25">
      <c r="A29" s="117">
        <v>8</v>
      </c>
      <c r="B29" s="118">
        <v>12</v>
      </c>
      <c r="C29" s="118">
        <v>31</v>
      </c>
      <c r="D29" s="118">
        <v>372</v>
      </c>
      <c r="E29" s="118" t="s">
        <v>85</v>
      </c>
      <c r="F29" s="175">
        <v>126852</v>
      </c>
      <c r="G29" s="177">
        <v>310</v>
      </c>
    </row>
    <row r="30" spans="1:7" ht="15.75" x14ac:dyDescent="0.25">
      <c r="A30" s="117">
        <v>9</v>
      </c>
      <c r="B30" s="118" t="s">
        <v>96</v>
      </c>
      <c r="C30" s="118">
        <v>30</v>
      </c>
      <c r="D30" s="118">
        <v>450</v>
      </c>
      <c r="E30" s="118" t="s">
        <v>86</v>
      </c>
      <c r="F30" s="175">
        <v>173250</v>
      </c>
      <c r="G30" s="177">
        <v>385</v>
      </c>
    </row>
    <row r="31" spans="1:7" ht="15.75" x14ac:dyDescent="0.25">
      <c r="A31" s="117">
        <v>17</v>
      </c>
      <c r="B31" s="118">
        <v>13.9</v>
      </c>
      <c r="C31" s="118">
        <v>32.229999999999997</v>
      </c>
      <c r="D31" s="118">
        <v>429.2</v>
      </c>
      <c r="E31" s="118" t="s">
        <v>85</v>
      </c>
      <c r="F31" s="175">
        <v>151078.40000000002</v>
      </c>
      <c r="G31" s="177">
        <v>352.00000000000006</v>
      </c>
    </row>
    <row r="32" spans="1:7" ht="15.75" x14ac:dyDescent="0.25">
      <c r="A32" s="125">
        <v>19</v>
      </c>
      <c r="B32" s="126">
        <v>53</v>
      </c>
      <c r="C32" s="126" t="s">
        <v>97</v>
      </c>
      <c r="D32" s="126">
        <v>639.12</v>
      </c>
      <c r="E32" s="126" t="s">
        <v>85</v>
      </c>
      <c r="F32" s="178">
        <v>224970.24000000002</v>
      </c>
      <c r="G32" s="179">
        <v>352.00000000000006</v>
      </c>
    </row>
    <row r="33" spans="1:7" ht="15.75" x14ac:dyDescent="0.25">
      <c r="A33" s="123" t="s">
        <v>98</v>
      </c>
      <c r="B33" s="100"/>
      <c r="C33" s="337" t="s">
        <v>99</v>
      </c>
      <c r="D33" s="337"/>
      <c r="E33" s="337"/>
      <c r="F33" s="331">
        <f>SUM(F27:F32)</f>
        <v>1008320.5000000001</v>
      </c>
      <c r="G33" s="332"/>
    </row>
    <row r="34" spans="1:7" x14ac:dyDescent="0.25">
      <c r="A34" s="124"/>
      <c r="B34" s="1"/>
      <c r="C34" s="1"/>
      <c r="D34" s="1"/>
      <c r="E34" s="1"/>
      <c r="F34" s="1"/>
      <c r="G34" s="111"/>
    </row>
    <row r="35" spans="1:7" ht="15.75" x14ac:dyDescent="0.25">
      <c r="A35" s="338" t="s">
        <v>100</v>
      </c>
      <c r="B35" s="339"/>
      <c r="C35" s="339"/>
      <c r="D35" s="339"/>
      <c r="E35" s="339"/>
      <c r="F35" s="339"/>
      <c r="G35" s="340"/>
    </row>
    <row r="36" spans="1:7" ht="15.75" x14ac:dyDescent="0.25">
      <c r="A36" s="180">
        <v>13</v>
      </c>
      <c r="B36" s="341" t="s">
        <v>118</v>
      </c>
      <c r="C36" s="342"/>
      <c r="D36" s="342"/>
      <c r="E36" s="342"/>
      <c r="F36" s="343" t="s">
        <v>119</v>
      </c>
      <c r="G36" s="344"/>
    </row>
    <row r="37" spans="1:7" ht="15.75" x14ac:dyDescent="0.25">
      <c r="A37" s="125">
        <v>25</v>
      </c>
      <c r="B37" s="126">
        <v>15</v>
      </c>
      <c r="C37" s="126">
        <v>30.34</v>
      </c>
      <c r="D37" s="126">
        <v>516.20000000000005</v>
      </c>
      <c r="E37" s="126" t="s">
        <v>86</v>
      </c>
      <c r="F37" s="178">
        <v>203500.00000000003</v>
      </c>
      <c r="G37" s="181">
        <v>394.22704378148006</v>
      </c>
    </row>
    <row r="38" spans="1:7" ht="15.75" x14ac:dyDescent="0.25">
      <c r="A38" s="123" t="s">
        <v>101</v>
      </c>
      <c r="B38" s="100"/>
      <c r="C38" s="337" t="s">
        <v>102</v>
      </c>
      <c r="D38" s="337"/>
      <c r="E38" s="337"/>
      <c r="F38" s="331">
        <f>SUM(F36:F37)</f>
        <v>203500.00000000003</v>
      </c>
      <c r="G38" s="332"/>
    </row>
    <row r="39" spans="1:7" x14ac:dyDescent="0.25">
      <c r="A39" s="1"/>
      <c r="B39" s="1"/>
      <c r="C39" s="1"/>
      <c r="D39" s="1"/>
      <c r="E39" s="1"/>
      <c r="F39" s="1"/>
      <c r="G39" s="111"/>
    </row>
    <row r="40" spans="1:7" ht="15.75" x14ac:dyDescent="0.25">
      <c r="A40" s="338" t="s">
        <v>103</v>
      </c>
      <c r="B40" s="339"/>
      <c r="C40" s="339"/>
      <c r="D40" s="339"/>
      <c r="E40" s="339"/>
      <c r="F40" s="339"/>
      <c r="G40" s="340"/>
    </row>
    <row r="41" spans="1:7" ht="15.75" x14ac:dyDescent="0.25">
      <c r="A41" s="117">
        <v>5</v>
      </c>
      <c r="B41" s="118">
        <v>12</v>
      </c>
      <c r="C41" s="118">
        <v>28.1</v>
      </c>
      <c r="D41" s="118">
        <v>338.45</v>
      </c>
      <c r="E41" s="118" t="s">
        <v>85</v>
      </c>
      <c r="F41" s="175">
        <v>186147.50000000003</v>
      </c>
      <c r="G41" s="177">
        <v>550.00000000000011</v>
      </c>
    </row>
    <row r="42" spans="1:7" ht="15.75" x14ac:dyDescent="0.25">
      <c r="A42" s="117">
        <v>6</v>
      </c>
      <c r="B42" s="118">
        <v>12</v>
      </c>
      <c r="C42" s="118">
        <v>27.88</v>
      </c>
      <c r="D42" s="118">
        <v>335.88</v>
      </c>
      <c r="E42" s="118" t="s">
        <v>85</v>
      </c>
      <c r="F42" s="175">
        <v>184734.00000000003</v>
      </c>
      <c r="G42" s="177">
        <v>550.00000000000011</v>
      </c>
    </row>
    <row r="43" spans="1:7" ht="15.75" x14ac:dyDescent="0.25">
      <c r="A43" s="117">
        <v>9</v>
      </c>
      <c r="B43" s="118">
        <v>12</v>
      </c>
      <c r="C43" s="118">
        <v>27.24</v>
      </c>
      <c r="D43" s="118">
        <v>328.16</v>
      </c>
      <c r="E43" s="118" t="s">
        <v>85</v>
      </c>
      <c r="F43" s="175">
        <v>180488.00000000003</v>
      </c>
      <c r="G43" s="177">
        <v>550</v>
      </c>
    </row>
    <row r="44" spans="1:7" ht="15.75" x14ac:dyDescent="0.25">
      <c r="A44" s="117">
        <v>11</v>
      </c>
      <c r="B44" s="118">
        <v>12</v>
      </c>
      <c r="C44" s="118">
        <v>26.81</v>
      </c>
      <c r="D44" s="118">
        <v>323.01</v>
      </c>
      <c r="E44" s="118" t="s">
        <v>85</v>
      </c>
      <c r="F44" s="175">
        <v>177655.5</v>
      </c>
      <c r="G44" s="177">
        <v>550</v>
      </c>
    </row>
    <row r="45" spans="1:7" ht="15.75" x14ac:dyDescent="0.25">
      <c r="A45" s="117">
        <v>15</v>
      </c>
      <c r="B45" s="118" t="s">
        <v>104</v>
      </c>
      <c r="C45" s="118">
        <v>20.66</v>
      </c>
      <c r="D45" s="118">
        <v>443.99</v>
      </c>
      <c r="E45" s="118" t="s">
        <v>86</v>
      </c>
      <c r="F45" s="175">
        <v>210007.27000000002</v>
      </c>
      <c r="G45" s="177">
        <v>473.00000000000006</v>
      </c>
    </row>
    <row r="46" spans="1:7" ht="15.75" x14ac:dyDescent="0.25">
      <c r="A46" s="117">
        <v>16</v>
      </c>
      <c r="B46" s="118">
        <v>11</v>
      </c>
      <c r="C46" s="118">
        <v>28</v>
      </c>
      <c r="D46" s="118">
        <v>308</v>
      </c>
      <c r="E46" s="118" t="s">
        <v>85</v>
      </c>
      <c r="F46" s="175">
        <v>128744.00000000001</v>
      </c>
      <c r="G46" s="177">
        <v>418.00000000000006</v>
      </c>
    </row>
    <row r="47" spans="1:7" ht="15.75" x14ac:dyDescent="0.25">
      <c r="A47" s="117">
        <v>17</v>
      </c>
      <c r="B47" s="118">
        <v>11</v>
      </c>
      <c r="C47" s="118">
        <v>28</v>
      </c>
      <c r="D47" s="118">
        <v>308</v>
      </c>
      <c r="E47" s="118" t="s">
        <v>85</v>
      </c>
      <c r="F47" s="175">
        <v>128744.00000000001</v>
      </c>
      <c r="G47" s="177">
        <v>418.00000000000006</v>
      </c>
    </row>
    <row r="48" spans="1:7" ht="15.75" x14ac:dyDescent="0.25">
      <c r="A48" s="117">
        <v>21</v>
      </c>
      <c r="B48" s="118">
        <v>12</v>
      </c>
      <c r="C48" s="118">
        <v>28</v>
      </c>
      <c r="D48" s="118">
        <v>336</v>
      </c>
      <c r="E48" s="118" t="s">
        <v>85</v>
      </c>
      <c r="F48" s="175">
        <v>140448</v>
      </c>
      <c r="G48" s="177">
        <v>418</v>
      </c>
    </row>
    <row r="49" spans="1:7" ht="15.75" x14ac:dyDescent="0.25">
      <c r="A49" s="117">
        <v>22</v>
      </c>
      <c r="B49" s="118">
        <v>12</v>
      </c>
      <c r="C49" s="118">
        <v>28</v>
      </c>
      <c r="D49" s="118">
        <v>336</v>
      </c>
      <c r="E49" s="118" t="s">
        <v>85</v>
      </c>
      <c r="F49" s="175">
        <v>140448</v>
      </c>
      <c r="G49" s="177">
        <v>418</v>
      </c>
    </row>
    <row r="50" spans="1:7" ht="15.75" x14ac:dyDescent="0.25">
      <c r="A50" s="117">
        <v>25</v>
      </c>
      <c r="B50" s="118">
        <v>12</v>
      </c>
      <c r="C50" s="118">
        <v>28</v>
      </c>
      <c r="D50" s="118">
        <v>336</v>
      </c>
      <c r="E50" s="118" t="s">
        <v>85</v>
      </c>
      <c r="F50" s="175">
        <v>140448</v>
      </c>
      <c r="G50" s="177">
        <v>418</v>
      </c>
    </row>
    <row r="51" spans="1:7" ht="15.75" x14ac:dyDescent="0.25">
      <c r="A51" s="117">
        <v>26</v>
      </c>
      <c r="B51" s="118">
        <v>12</v>
      </c>
      <c r="C51" s="118">
        <v>28</v>
      </c>
      <c r="D51" s="118">
        <v>336</v>
      </c>
      <c r="E51" s="118" t="s">
        <v>85</v>
      </c>
      <c r="F51" s="175">
        <v>140448</v>
      </c>
      <c r="G51" s="177">
        <v>418</v>
      </c>
    </row>
    <row r="52" spans="1:7" ht="15.75" x14ac:dyDescent="0.25">
      <c r="A52" s="123" t="s">
        <v>105</v>
      </c>
      <c r="B52" s="100"/>
      <c r="C52" s="330" t="s">
        <v>106</v>
      </c>
      <c r="D52" s="330"/>
      <c r="E52" s="330"/>
      <c r="F52" s="331">
        <f>SUM(F41:F51)</f>
        <v>1758312.2700000003</v>
      </c>
      <c r="G52" s="332"/>
    </row>
    <row r="53" spans="1:7" x14ac:dyDescent="0.25">
      <c r="A53" s="1"/>
      <c r="B53" s="1"/>
      <c r="C53" s="1"/>
      <c r="D53" s="1"/>
      <c r="E53" s="1"/>
      <c r="F53" s="1"/>
      <c r="G53" s="111"/>
    </row>
    <row r="54" spans="1:7" ht="18.75" x14ac:dyDescent="0.25">
      <c r="A54" s="333" t="s">
        <v>120</v>
      </c>
      <c r="B54" s="334"/>
      <c r="C54" s="334"/>
      <c r="D54" s="334"/>
      <c r="E54" s="334"/>
      <c r="F54" s="335">
        <f>SUM(F52,F38,F33,F24,F17)</f>
        <v>5397562.3900000006</v>
      </c>
      <c r="G54" s="336"/>
    </row>
  </sheetData>
  <mergeCells count="21">
    <mergeCell ref="A19:G19"/>
    <mergeCell ref="C24:E24"/>
    <mergeCell ref="F24:G24"/>
    <mergeCell ref="A26:G26"/>
    <mergeCell ref="A2:G2"/>
    <mergeCell ref="A4:E4"/>
    <mergeCell ref="F5:G5"/>
    <mergeCell ref="C17:E17"/>
    <mergeCell ref="F17:G17"/>
    <mergeCell ref="B36:E36"/>
    <mergeCell ref="F36:G36"/>
    <mergeCell ref="C33:E33"/>
    <mergeCell ref="F33:G33"/>
    <mergeCell ref="A35:G35"/>
    <mergeCell ref="C52:E52"/>
    <mergeCell ref="F52:G52"/>
    <mergeCell ref="A54:E54"/>
    <mergeCell ref="F54:G54"/>
    <mergeCell ref="C38:E38"/>
    <mergeCell ref="F38:G38"/>
    <mergeCell ref="A40:G4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50"/>
  <sheetViews>
    <sheetView workbookViewId="0">
      <selection activeCell="D19" sqref="D19"/>
    </sheetView>
  </sheetViews>
  <sheetFormatPr defaultRowHeight="15" x14ac:dyDescent="0.25"/>
  <cols>
    <col min="1" max="1" width="8.7109375" style="100" bestFit="1" customWidth="1"/>
    <col min="2" max="2" width="5.7109375" style="100" customWidth="1"/>
    <col min="3" max="3" width="9.140625" style="100" bestFit="1"/>
    <col min="4" max="4" width="7.5703125" style="100" bestFit="1" customWidth="1"/>
    <col min="5" max="5" width="8.42578125" style="100" bestFit="1" customWidth="1"/>
    <col min="6" max="6" width="14.140625" style="100" bestFit="1" customWidth="1"/>
    <col min="7" max="10" width="16.7109375" style="171" customWidth="1"/>
  </cols>
  <sheetData>
    <row r="2" spans="1:10" x14ac:dyDescent="0.25">
      <c r="A2" s="131" t="s">
        <v>107</v>
      </c>
      <c r="B2" s="131"/>
      <c r="C2" s="131"/>
      <c r="D2" s="131"/>
      <c r="E2" s="131"/>
      <c r="F2" s="131"/>
      <c r="G2" s="132"/>
      <c r="H2" s="132"/>
      <c r="I2" s="132"/>
      <c r="J2" s="132"/>
    </row>
    <row r="3" spans="1:10" x14ac:dyDescent="0.25">
      <c r="A3" s="133" t="s">
        <v>11</v>
      </c>
      <c r="B3" s="133"/>
      <c r="C3" s="133"/>
      <c r="D3" s="133"/>
      <c r="E3" s="133"/>
      <c r="F3" s="133"/>
      <c r="G3" s="134"/>
      <c r="H3" s="134"/>
      <c r="I3" s="134"/>
      <c r="J3" s="134"/>
    </row>
    <row r="4" spans="1:10" x14ac:dyDescent="0.25">
      <c r="A4" s="104"/>
      <c r="B4" s="104"/>
      <c r="C4" s="104"/>
      <c r="D4" s="104"/>
      <c r="E4" s="104"/>
      <c r="F4" s="104"/>
      <c r="G4" s="105"/>
      <c r="H4" s="105"/>
      <c r="I4" s="105"/>
      <c r="J4" s="105"/>
    </row>
    <row r="5" spans="1:10" ht="75" x14ac:dyDescent="0.25">
      <c r="A5" s="135" t="s">
        <v>108</v>
      </c>
      <c r="B5" s="136" t="s">
        <v>0</v>
      </c>
      <c r="C5" s="137" t="s">
        <v>13</v>
      </c>
      <c r="D5" s="137" t="s">
        <v>81</v>
      </c>
      <c r="E5" s="137" t="s">
        <v>82</v>
      </c>
      <c r="F5" s="138" t="s">
        <v>109</v>
      </c>
      <c r="G5" s="139" t="s">
        <v>110</v>
      </c>
      <c r="H5" s="140" t="s">
        <v>111</v>
      </c>
      <c r="I5" s="138" t="s">
        <v>112</v>
      </c>
      <c r="J5" s="139" t="s">
        <v>113</v>
      </c>
    </row>
    <row r="6" spans="1:10" x14ac:dyDescent="0.25">
      <c r="A6" s="358" t="s">
        <v>65</v>
      </c>
      <c r="B6" s="141">
        <v>6</v>
      </c>
      <c r="C6" s="106">
        <v>300</v>
      </c>
      <c r="D6" s="106">
        <v>12</v>
      </c>
      <c r="E6" s="106">
        <v>25</v>
      </c>
      <c r="F6" s="106" t="s">
        <v>12</v>
      </c>
      <c r="G6" s="142">
        <v>105000</v>
      </c>
      <c r="H6" s="143" t="s">
        <v>114</v>
      </c>
      <c r="I6" s="144" t="s">
        <v>114</v>
      </c>
      <c r="J6" s="145">
        <f t="shared" ref="J6:J49" si="0">(G6*0.9)</f>
        <v>94500</v>
      </c>
    </row>
    <row r="7" spans="1:10" x14ac:dyDescent="0.25">
      <c r="A7" s="359"/>
      <c r="B7" s="146">
        <v>8</v>
      </c>
      <c r="C7" s="102">
        <v>300</v>
      </c>
      <c r="D7" s="102">
        <v>12</v>
      </c>
      <c r="E7" s="102">
        <v>25</v>
      </c>
      <c r="F7" s="102" t="s">
        <v>12</v>
      </c>
      <c r="G7" s="103">
        <v>105000</v>
      </c>
      <c r="H7" s="147" t="s">
        <v>114</v>
      </c>
      <c r="I7" s="148" t="s">
        <v>114</v>
      </c>
      <c r="J7" s="149">
        <f t="shared" si="0"/>
        <v>94500</v>
      </c>
    </row>
    <row r="8" spans="1:10" x14ac:dyDescent="0.25">
      <c r="A8" s="360"/>
      <c r="B8" s="150">
        <v>10</v>
      </c>
      <c r="C8" s="108">
        <v>300</v>
      </c>
      <c r="D8" s="108">
        <v>12</v>
      </c>
      <c r="E8" s="108">
        <v>25</v>
      </c>
      <c r="F8" s="108" t="s">
        <v>12</v>
      </c>
      <c r="G8" s="109">
        <v>105000</v>
      </c>
      <c r="H8" s="151" t="s">
        <v>114</v>
      </c>
      <c r="I8" s="152" t="s">
        <v>114</v>
      </c>
      <c r="J8" s="153">
        <f t="shared" si="0"/>
        <v>94500</v>
      </c>
    </row>
    <row r="9" spans="1:10" x14ac:dyDescent="0.25">
      <c r="A9" s="358" t="s">
        <v>75</v>
      </c>
      <c r="B9" s="141">
        <v>6</v>
      </c>
      <c r="C9" s="106">
        <v>300</v>
      </c>
      <c r="D9" s="106">
        <v>12</v>
      </c>
      <c r="E9" s="106">
        <v>25</v>
      </c>
      <c r="F9" s="106" t="s">
        <v>12</v>
      </c>
      <c r="G9" s="142">
        <v>99000</v>
      </c>
      <c r="H9" s="143" t="s">
        <v>114</v>
      </c>
      <c r="I9" s="154">
        <f t="shared" ref="I9:I49" si="1">(((G9*0.9)*0.9))</f>
        <v>80190</v>
      </c>
      <c r="J9" s="145">
        <f t="shared" si="0"/>
        <v>89100</v>
      </c>
    </row>
    <row r="10" spans="1:10" x14ac:dyDescent="0.25">
      <c r="A10" s="359"/>
      <c r="B10" s="146">
        <v>8</v>
      </c>
      <c r="C10" s="102">
        <v>300</v>
      </c>
      <c r="D10" s="102">
        <v>12</v>
      </c>
      <c r="E10" s="102">
        <v>25</v>
      </c>
      <c r="F10" s="102" t="s">
        <v>12</v>
      </c>
      <c r="G10" s="103">
        <v>99000</v>
      </c>
      <c r="H10" s="147" t="s">
        <v>114</v>
      </c>
      <c r="I10" s="155">
        <f t="shared" si="1"/>
        <v>80190</v>
      </c>
      <c r="J10" s="149">
        <f t="shared" si="0"/>
        <v>89100</v>
      </c>
    </row>
    <row r="11" spans="1:10" x14ac:dyDescent="0.25">
      <c r="A11" s="360"/>
      <c r="B11" s="150">
        <v>10</v>
      </c>
      <c r="C11" s="108">
        <v>300</v>
      </c>
      <c r="D11" s="108">
        <v>12</v>
      </c>
      <c r="E11" s="108">
        <v>25</v>
      </c>
      <c r="F11" s="108" t="s">
        <v>12</v>
      </c>
      <c r="G11" s="109">
        <v>99000</v>
      </c>
      <c r="H11" s="151" t="s">
        <v>114</v>
      </c>
      <c r="I11" s="156">
        <f t="shared" si="1"/>
        <v>80190</v>
      </c>
      <c r="J11" s="153">
        <f t="shared" si="0"/>
        <v>89100</v>
      </c>
    </row>
    <row r="12" spans="1:10" x14ac:dyDescent="0.25">
      <c r="A12" s="358" t="s">
        <v>76</v>
      </c>
      <c r="B12" s="146">
        <v>2</v>
      </c>
      <c r="C12" s="102">
        <v>300</v>
      </c>
      <c r="D12" s="102">
        <v>12</v>
      </c>
      <c r="E12" s="102">
        <v>25</v>
      </c>
      <c r="F12" s="102" t="s">
        <v>12</v>
      </c>
      <c r="G12" s="103">
        <v>95000</v>
      </c>
      <c r="H12" s="157">
        <f t="shared" ref="H12:H28" si="2">((((G12*0.9)*0.9)*0.9))</f>
        <v>69255</v>
      </c>
      <c r="I12" s="155">
        <f t="shared" si="1"/>
        <v>76950</v>
      </c>
      <c r="J12" s="149">
        <f t="shared" si="0"/>
        <v>85500</v>
      </c>
    </row>
    <row r="13" spans="1:10" x14ac:dyDescent="0.25">
      <c r="A13" s="359"/>
      <c r="B13" s="146">
        <v>3</v>
      </c>
      <c r="C13" s="102">
        <v>300</v>
      </c>
      <c r="D13" s="102">
        <v>12</v>
      </c>
      <c r="E13" s="102">
        <v>25</v>
      </c>
      <c r="F13" s="102" t="s">
        <v>12</v>
      </c>
      <c r="G13" s="103">
        <v>95000</v>
      </c>
      <c r="H13" s="157">
        <f t="shared" si="2"/>
        <v>69255</v>
      </c>
      <c r="I13" s="155">
        <f t="shared" si="1"/>
        <v>76950</v>
      </c>
      <c r="J13" s="149">
        <f t="shared" si="0"/>
        <v>85500</v>
      </c>
    </row>
    <row r="14" spans="1:10" x14ac:dyDescent="0.25">
      <c r="A14" s="359"/>
      <c r="B14" s="146">
        <v>4</v>
      </c>
      <c r="C14" s="102">
        <v>300</v>
      </c>
      <c r="D14" s="102">
        <v>12</v>
      </c>
      <c r="E14" s="102">
        <v>25</v>
      </c>
      <c r="F14" s="102" t="s">
        <v>12</v>
      </c>
      <c r="G14" s="103">
        <v>95000</v>
      </c>
      <c r="H14" s="157">
        <f t="shared" si="2"/>
        <v>69255</v>
      </c>
      <c r="I14" s="155">
        <f t="shared" si="1"/>
        <v>76950</v>
      </c>
      <c r="J14" s="149">
        <f t="shared" si="0"/>
        <v>85500</v>
      </c>
    </row>
    <row r="15" spans="1:10" x14ac:dyDescent="0.25">
      <c r="A15" s="359"/>
      <c r="B15" s="158">
        <v>6</v>
      </c>
      <c r="C15" s="107">
        <v>300</v>
      </c>
      <c r="D15" s="107">
        <v>12</v>
      </c>
      <c r="E15" s="107">
        <v>25</v>
      </c>
      <c r="F15" s="107" t="s">
        <v>12</v>
      </c>
      <c r="G15" s="110">
        <v>95000</v>
      </c>
      <c r="H15" s="159">
        <f t="shared" si="2"/>
        <v>69255</v>
      </c>
      <c r="I15" s="160">
        <f t="shared" si="1"/>
        <v>76950</v>
      </c>
      <c r="J15" s="161">
        <f t="shared" si="0"/>
        <v>85500</v>
      </c>
    </row>
    <row r="16" spans="1:10" x14ac:dyDescent="0.25">
      <c r="A16" s="358" t="s">
        <v>66</v>
      </c>
      <c r="B16" s="141">
        <v>2</v>
      </c>
      <c r="C16" s="106">
        <v>300</v>
      </c>
      <c r="D16" s="106">
        <v>12</v>
      </c>
      <c r="E16" s="106">
        <v>25</v>
      </c>
      <c r="F16" s="106" t="s">
        <v>12</v>
      </c>
      <c r="G16" s="142">
        <v>95000</v>
      </c>
      <c r="H16" s="143" t="s">
        <v>114</v>
      </c>
      <c r="I16" s="154">
        <f t="shared" si="1"/>
        <v>76950</v>
      </c>
      <c r="J16" s="145">
        <f t="shared" si="0"/>
        <v>85500</v>
      </c>
    </row>
    <row r="17" spans="1:10" x14ac:dyDescent="0.25">
      <c r="A17" s="359"/>
      <c r="B17" s="146">
        <v>6</v>
      </c>
      <c r="C17" s="102">
        <v>300</v>
      </c>
      <c r="D17" s="102">
        <v>12</v>
      </c>
      <c r="E17" s="102">
        <v>25</v>
      </c>
      <c r="F17" s="102" t="s">
        <v>12</v>
      </c>
      <c r="G17" s="103">
        <v>95000</v>
      </c>
      <c r="H17" s="147" t="s">
        <v>114</v>
      </c>
      <c r="I17" s="155">
        <f t="shared" si="1"/>
        <v>76950</v>
      </c>
      <c r="J17" s="149">
        <f t="shared" si="0"/>
        <v>85500</v>
      </c>
    </row>
    <row r="18" spans="1:10" x14ac:dyDescent="0.25">
      <c r="A18" s="359"/>
      <c r="B18" s="146">
        <v>8</v>
      </c>
      <c r="C18" s="102">
        <v>300</v>
      </c>
      <c r="D18" s="102">
        <v>12</v>
      </c>
      <c r="E18" s="102">
        <v>25</v>
      </c>
      <c r="F18" s="102" t="s">
        <v>12</v>
      </c>
      <c r="G18" s="103">
        <v>95000</v>
      </c>
      <c r="H18" s="147" t="s">
        <v>114</v>
      </c>
      <c r="I18" s="155">
        <f t="shared" si="1"/>
        <v>76950</v>
      </c>
      <c r="J18" s="149">
        <f t="shared" si="0"/>
        <v>85500</v>
      </c>
    </row>
    <row r="19" spans="1:10" x14ac:dyDescent="0.25">
      <c r="A19" s="360"/>
      <c r="B19" s="150">
        <v>9</v>
      </c>
      <c r="C19" s="108">
        <v>300</v>
      </c>
      <c r="D19" s="108">
        <v>12</v>
      </c>
      <c r="E19" s="108">
        <v>25</v>
      </c>
      <c r="F19" s="108" t="s">
        <v>12</v>
      </c>
      <c r="G19" s="109">
        <v>95000</v>
      </c>
      <c r="H19" s="151" t="s">
        <v>114</v>
      </c>
      <c r="I19" s="156">
        <f t="shared" si="1"/>
        <v>76950</v>
      </c>
      <c r="J19" s="153">
        <f t="shared" si="0"/>
        <v>85500</v>
      </c>
    </row>
    <row r="20" spans="1:10" x14ac:dyDescent="0.25">
      <c r="A20" s="127" t="s">
        <v>67</v>
      </c>
      <c r="B20" s="162">
        <v>7</v>
      </c>
      <c r="C20" s="163">
        <v>300</v>
      </c>
      <c r="D20" s="163">
        <v>12</v>
      </c>
      <c r="E20" s="163">
        <v>25</v>
      </c>
      <c r="F20" s="163" t="s">
        <v>12</v>
      </c>
      <c r="G20" s="164">
        <v>115000</v>
      </c>
      <c r="H20" s="165" t="s">
        <v>114</v>
      </c>
      <c r="I20" s="166" t="s">
        <v>114</v>
      </c>
      <c r="J20" s="167">
        <f t="shared" si="0"/>
        <v>103500</v>
      </c>
    </row>
    <row r="21" spans="1:10" x14ac:dyDescent="0.25">
      <c r="A21" s="358" t="s">
        <v>68</v>
      </c>
      <c r="B21" s="146">
        <v>5</v>
      </c>
      <c r="C21" s="102">
        <v>300</v>
      </c>
      <c r="D21" s="102">
        <v>12</v>
      </c>
      <c r="E21" s="102">
        <v>25</v>
      </c>
      <c r="F21" s="102" t="s">
        <v>12</v>
      </c>
      <c r="G21" s="103">
        <v>95000</v>
      </c>
      <c r="H21" s="147" t="s">
        <v>114</v>
      </c>
      <c r="I21" s="155">
        <f t="shared" ref="I21" si="3">(((G21*0.9)*0.9))</f>
        <v>76950</v>
      </c>
      <c r="J21" s="149">
        <f t="shared" si="0"/>
        <v>85500</v>
      </c>
    </row>
    <row r="22" spans="1:10" x14ac:dyDescent="0.25">
      <c r="A22" s="359"/>
      <c r="B22" s="146">
        <v>8</v>
      </c>
      <c r="C22" s="102">
        <v>300</v>
      </c>
      <c r="D22" s="102">
        <v>12</v>
      </c>
      <c r="E22" s="102">
        <v>25</v>
      </c>
      <c r="F22" s="102" t="s">
        <v>12</v>
      </c>
      <c r="G22" s="103">
        <v>93000</v>
      </c>
      <c r="H22" s="147" t="s">
        <v>114</v>
      </c>
      <c r="I22" s="155">
        <f t="shared" si="1"/>
        <v>75330</v>
      </c>
      <c r="J22" s="149">
        <f t="shared" si="0"/>
        <v>83700</v>
      </c>
    </row>
    <row r="23" spans="1:10" x14ac:dyDescent="0.25">
      <c r="A23" s="359"/>
      <c r="B23" s="146">
        <v>9</v>
      </c>
      <c r="C23" s="102">
        <v>300</v>
      </c>
      <c r="D23" s="102">
        <v>12</v>
      </c>
      <c r="E23" s="102">
        <v>25</v>
      </c>
      <c r="F23" s="102" t="s">
        <v>12</v>
      </c>
      <c r="G23" s="103">
        <v>93000</v>
      </c>
      <c r="H23" s="147" t="s">
        <v>114</v>
      </c>
      <c r="I23" s="155">
        <f t="shared" si="1"/>
        <v>75330</v>
      </c>
      <c r="J23" s="149">
        <f t="shared" si="0"/>
        <v>83700</v>
      </c>
    </row>
    <row r="24" spans="1:10" x14ac:dyDescent="0.25">
      <c r="A24" s="359"/>
      <c r="B24" s="146">
        <v>11</v>
      </c>
      <c r="C24" s="102">
        <v>312.83</v>
      </c>
      <c r="D24" s="102">
        <v>12.5</v>
      </c>
      <c r="E24" s="102">
        <v>25</v>
      </c>
      <c r="F24" s="102" t="s">
        <v>12</v>
      </c>
      <c r="G24" s="103">
        <v>95000</v>
      </c>
      <c r="H24" s="147" t="s">
        <v>114</v>
      </c>
      <c r="I24" s="155">
        <f t="shared" si="1"/>
        <v>76950</v>
      </c>
      <c r="J24" s="149">
        <f t="shared" si="0"/>
        <v>85500</v>
      </c>
    </row>
    <row r="25" spans="1:10" x14ac:dyDescent="0.25">
      <c r="A25" s="359"/>
      <c r="B25" s="146">
        <v>14</v>
      </c>
      <c r="C25" s="102">
        <v>302.07</v>
      </c>
      <c r="D25" s="102">
        <v>12</v>
      </c>
      <c r="E25" s="102">
        <v>25.15</v>
      </c>
      <c r="F25" s="102" t="s">
        <v>12</v>
      </c>
      <c r="G25" s="103">
        <v>88000</v>
      </c>
      <c r="H25" s="157">
        <f t="shared" si="2"/>
        <v>64152</v>
      </c>
      <c r="I25" s="155">
        <f t="shared" si="1"/>
        <v>71280</v>
      </c>
      <c r="J25" s="149">
        <f t="shared" si="0"/>
        <v>79200</v>
      </c>
    </row>
    <row r="26" spans="1:10" x14ac:dyDescent="0.25">
      <c r="A26" s="359"/>
      <c r="B26" s="146">
        <v>17</v>
      </c>
      <c r="C26" s="102">
        <v>329.16</v>
      </c>
      <c r="D26" s="102">
        <v>13</v>
      </c>
      <c r="E26" s="102">
        <v>25.29</v>
      </c>
      <c r="F26" s="102" t="s">
        <v>12</v>
      </c>
      <c r="G26" s="103">
        <v>85000</v>
      </c>
      <c r="H26" s="157">
        <f t="shared" si="2"/>
        <v>61965</v>
      </c>
      <c r="I26" s="155">
        <f t="shared" si="1"/>
        <v>68850</v>
      </c>
      <c r="J26" s="149">
        <f t="shared" si="0"/>
        <v>76500</v>
      </c>
    </row>
    <row r="27" spans="1:10" x14ac:dyDescent="0.25">
      <c r="A27" s="359"/>
      <c r="B27" s="146">
        <v>18</v>
      </c>
      <c r="C27" s="102">
        <v>330.18</v>
      </c>
      <c r="D27" s="102">
        <v>13</v>
      </c>
      <c r="E27" s="102">
        <v>25.35</v>
      </c>
      <c r="F27" s="102" t="s">
        <v>12</v>
      </c>
      <c r="G27" s="103">
        <v>85000</v>
      </c>
      <c r="H27" s="157">
        <f t="shared" si="2"/>
        <v>61965</v>
      </c>
      <c r="I27" s="155">
        <f t="shared" si="1"/>
        <v>68850</v>
      </c>
      <c r="J27" s="149">
        <f t="shared" si="0"/>
        <v>76500</v>
      </c>
    </row>
    <row r="28" spans="1:10" x14ac:dyDescent="0.25">
      <c r="A28" s="359"/>
      <c r="B28" s="158">
        <v>19</v>
      </c>
      <c r="C28" s="107">
        <v>330.86</v>
      </c>
      <c r="D28" s="107">
        <v>13</v>
      </c>
      <c r="E28" s="107">
        <v>25.4</v>
      </c>
      <c r="F28" s="107" t="s">
        <v>12</v>
      </c>
      <c r="G28" s="110">
        <v>85000</v>
      </c>
      <c r="H28" s="159">
        <f t="shared" si="2"/>
        <v>61965</v>
      </c>
      <c r="I28" s="160">
        <f t="shared" si="1"/>
        <v>68850</v>
      </c>
      <c r="J28" s="161">
        <f t="shared" si="0"/>
        <v>76500</v>
      </c>
    </row>
    <row r="29" spans="1:10" x14ac:dyDescent="0.25">
      <c r="A29" s="127" t="s">
        <v>69</v>
      </c>
      <c r="B29" s="162">
        <v>3</v>
      </c>
      <c r="C29" s="163">
        <v>301.64</v>
      </c>
      <c r="D29" s="163">
        <v>12.5</v>
      </c>
      <c r="E29" s="163">
        <v>24.12</v>
      </c>
      <c r="F29" s="163" t="s">
        <v>12</v>
      </c>
      <c r="G29" s="164">
        <v>115000</v>
      </c>
      <c r="H29" s="165" t="s">
        <v>114</v>
      </c>
      <c r="I29" s="165" t="s">
        <v>114</v>
      </c>
      <c r="J29" s="167">
        <f t="shared" si="0"/>
        <v>103500</v>
      </c>
    </row>
    <row r="30" spans="1:10" x14ac:dyDescent="0.25">
      <c r="A30" s="358" t="s">
        <v>70</v>
      </c>
      <c r="B30" s="141">
        <v>3</v>
      </c>
      <c r="C30" s="106">
        <v>311.25</v>
      </c>
      <c r="D30" s="106">
        <v>13</v>
      </c>
      <c r="E30" s="106">
        <v>23.93</v>
      </c>
      <c r="F30" s="106" t="s">
        <v>12</v>
      </c>
      <c r="G30" s="142">
        <v>99000</v>
      </c>
      <c r="H30" s="143" t="s">
        <v>114</v>
      </c>
      <c r="I30" s="154">
        <f t="shared" si="1"/>
        <v>80190</v>
      </c>
      <c r="J30" s="145">
        <f t="shared" si="0"/>
        <v>89100</v>
      </c>
    </row>
    <row r="31" spans="1:10" x14ac:dyDescent="0.25">
      <c r="A31" s="359"/>
      <c r="B31" s="146">
        <v>5</v>
      </c>
      <c r="C31" s="102">
        <v>310.86</v>
      </c>
      <c r="D31" s="102">
        <v>13</v>
      </c>
      <c r="E31" s="102">
        <v>23.9</v>
      </c>
      <c r="F31" s="102" t="s">
        <v>12</v>
      </c>
      <c r="G31" s="103">
        <v>99000</v>
      </c>
      <c r="H31" s="147" t="s">
        <v>114</v>
      </c>
      <c r="I31" s="155">
        <f t="shared" si="1"/>
        <v>80190</v>
      </c>
      <c r="J31" s="149">
        <f t="shared" si="0"/>
        <v>89100</v>
      </c>
    </row>
    <row r="32" spans="1:10" x14ac:dyDescent="0.25">
      <c r="A32" s="359"/>
      <c r="B32" s="146">
        <v>6</v>
      </c>
      <c r="C32" s="102">
        <v>310.66000000000003</v>
      </c>
      <c r="D32" s="102">
        <v>13</v>
      </c>
      <c r="E32" s="102">
        <v>23.89</v>
      </c>
      <c r="F32" s="102" t="s">
        <v>12</v>
      </c>
      <c r="G32" s="103">
        <v>99000</v>
      </c>
      <c r="H32" s="147" t="s">
        <v>114</v>
      </c>
      <c r="I32" s="155">
        <f t="shared" si="1"/>
        <v>80190</v>
      </c>
      <c r="J32" s="149">
        <f t="shared" si="0"/>
        <v>89100</v>
      </c>
    </row>
    <row r="33" spans="1:10" x14ac:dyDescent="0.25">
      <c r="A33" s="359"/>
      <c r="B33" s="146">
        <v>7</v>
      </c>
      <c r="C33" s="102">
        <v>310.47000000000003</v>
      </c>
      <c r="D33" s="102">
        <v>13</v>
      </c>
      <c r="E33" s="102">
        <v>23.87</v>
      </c>
      <c r="F33" s="102" t="s">
        <v>12</v>
      </c>
      <c r="G33" s="103">
        <v>99000</v>
      </c>
      <c r="H33" s="147" t="s">
        <v>114</v>
      </c>
      <c r="I33" s="155">
        <f t="shared" si="1"/>
        <v>80190</v>
      </c>
      <c r="J33" s="149">
        <f t="shared" si="0"/>
        <v>89100</v>
      </c>
    </row>
    <row r="34" spans="1:10" x14ac:dyDescent="0.25">
      <c r="A34" s="360"/>
      <c r="B34" s="150">
        <v>9</v>
      </c>
      <c r="C34" s="108">
        <v>310.08</v>
      </c>
      <c r="D34" s="108">
        <v>13</v>
      </c>
      <c r="E34" s="108">
        <v>23.84</v>
      </c>
      <c r="F34" s="108" t="s">
        <v>12</v>
      </c>
      <c r="G34" s="109">
        <v>99000</v>
      </c>
      <c r="H34" s="151" t="s">
        <v>114</v>
      </c>
      <c r="I34" s="156">
        <f t="shared" si="1"/>
        <v>80190</v>
      </c>
      <c r="J34" s="153">
        <f t="shared" si="0"/>
        <v>89100</v>
      </c>
    </row>
    <row r="35" spans="1:10" x14ac:dyDescent="0.25">
      <c r="A35" s="358" t="s">
        <v>71</v>
      </c>
      <c r="B35" s="141">
        <v>3</v>
      </c>
      <c r="C35" s="106">
        <v>308.79000000000002</v>
      </c>
      <c r="D35" s="106">
        <v>13</v>
      </c>
      <c r="E35" s="106">
        <v>23.75</v>
      </c>
      <c r="F35" s="106" t="s">
        <v>12</v>
      </c>
      <c r="G35" s="142">
        <v>97000</v>
      </c>
      <c r="H35" s="143" t="s">
        <v>114</v>
      </c>
      <c r="I35" s="154">
        <f t="shared" si="1"/>
        <v>78570</v>
      </c>
      <c r="J35" s="145">
        <f t="shared" si="0"/>
        <v>87300</v>
      </c>
    </row>
    <row r="36" spans="1:10" x14ac:dyDescent="0.25">
      <c r="A36" s="360"/>
      <c r="B36" s="150">
        <v>4</v>
      </c>
      <c r="C36" s="108">
        <v>308.58999999999997</v>
      </c>
      <c r="D36" s="108">
        <v>13</v>
      </c>
      <c r="E36" s="108">
        <v>23.73</v>
      </c>
      <c r="F36" s="108" t="s">
        <v>12</v>
      </c>
      <c r="G36" s="109">
        <v>97000</v>
      </c>
      <c r="H36" s="151" t="s">
        <v>114</v>
      </c>
      <c r="I36" s="156">
        <f t="shared" si="1"/>
        <v>78570</v>
      </c>
      <c r="J36" s="153">
        <f t="shared" si="0"/>
        <v>87300</v>
      </c>
    </row>
    <row r="37" spans="1:10" x14ac:dyDescent="0.25">
      <c r="A37" s="358" t="s">
        <v>72</v>
      </c>
      <c r="B37" s="141">
        <v>2</v>
      </c>
      <c r="C37" s="106">
        <v>300.29000000000002</v>
      </c>
      <c r="D37" s="106">
        <v>12.8</v>
      </c>
      <c r="E37" s="106">
        <v>23.46</v>
      </c>
      <c r="F37" s="106" t="s">
        <v>12</v>
      </c>
      <c r="G37" s="142">
        <v>95000</v>
      </c>
      <c r="H37" s="168">
        <f t="shared" ref="H37:H49" si="4">((((G37*0.9)*0.9)*0.9))</f>
        <v>69255</v>
      </c>
      <c r="I37" s="154">
        <f t="shared" si="1"/>
        <v>76950</v>
      </c>
      <c r="J37" s="145">
        <f t="shared" si="0"/>
        <v>85500</v>
      </c>
    </row>
    <row r="38" spans="1:10" x14ac:dyDescent="0.25">
      <c r="A38" s="360"/>
      <c r="B38" s="150">
        <v>4</v>
      </c>
      <c r="C38" s="108">
        <v>300.29000000000002</v>
      </c>
      <c r="D38" s="108">
        <v>12.8</v>
      </c>
      <c r="E38" s="108">
        <v>23.46</v>
      </c>
      <c r="F38" s="108" t="s">
        <v>12</v>
      </c>
      <c r="G38" s="109">
        <v>95000</v>
      </c>
      <c r="H38" s="169">
        <f t="shared" si="4"/>
        <v>69255</v>
      </c>
      <c r="I38" s="156">
        <f t="shared" si="1"/>
        <v>76950</v>
      </c>
      <c r="J38" s="153">
        <f t="shared" si="0"/>
        <v>85500</v>
      </c>
    </row>
    <row r="39" spans="1:10" x14ac:dyDescent="0.25">
      <c r="A39" s="358" t="s">
        <v>73</v>
      </c>
      <c r="B39" s="141">
        <v>2</v>
      </c>
      <c r="C39" s="106">
        <v>303.95</v>
      </c>
      <c r="D39" s="106">
        <v>13</v>
      </c>
      <c r="E39" s="106">
        <v>23.37</v>
      </c>
      <c r="F39" s="106" t="s">
        <v>12</v>
      </c>
      <c r="G39" s="142">
        <v>115000</v>
      </c>
      <c r="H39" s="143" t="s">
        <v>114</v>
      </c>
      <c r="I39" s="154">
        <f t="shared" si="1"/>
        <v>93150</v>
      </c>
      <c r="J39" s="145">
        <f t="shared" si="0"/>
        <v>103500</v>
      </c>
    </row>
    <row r="40" spans="1:10" x14ac:dyDescent="0.25">
      <c r="A40" s="359"/>
      <c r="B40" s="146">
        <v>4</v>
      </c>
      <c r="C40" s="102">
        <v>303.56</v>
      </c>
      <c r="D40" s="102">
        <v>13</v>
      </c>
      <c r="E40" s="102">
        <v>23.36</v>
      </c>
      <c r="F40" s="102" t="s">
        <v>12</v>
      </c>
      <c r="G40" s="103">
        <v>115000</v>
      </c>
      <c r="H40" s="147" t="s">
        <v>114</v>
      </c>
      <c r="I40" s="155">
        <f t="shared" si="1"/>
        <v>93150</v>
      </c>
      <c r="J40" s="149">
        <f t="shared" si="0"/>
        <v>103500</v>
      </c>
    </row>
    <row r="41" spans="1:10" x14ac:dyDescent="0.25">
      <c r="A41" s="360"/>
      <c r="B41" s="150">
        <v>7</v>
      </c>
      <c r="C41" s="108">
        <v>302.97000000000003</v>
      </c>
      <c r="D41" s="108">
        <v>13</v>
      </c>
      <c r="E41" s="108">
        <v>23.31</v>
      </c>
      <c r="F41" s="108" t="s">
        <v>12</v>
      </c>
      <c r="G41" s="109">
        <v>115000</v>
      </c>
      <c r="H41" s="151" t="s">
        <v>114</v>
      </c>
      <c r="I41" s="156">
        <f t="shared" si="1"/>
        <v>93150</v>
      </c>
      <c r="J41" s="153">
        <f t="shared" si="0"/>
        <v>103500</v>
      </c>
    </row>
    <row r="42" spans="1:10" x14ac:dyDescent="0.25">
      <c r="A42" s="361" t="s">
        <v>74</v>
      </c>
      <c r="B42" s="146">
        <v>3</v>
      </c>
      <c r="C42" s="102">
        <v>324.43</v>
      </c>
      <c r="D42" s="102">
        <v>14</v>
      </c>
      <c r="E42" s="102">
        <v>23.18</v>
      </c>
      <c r="F42" s="102" t="s">
        <v>12</v>
      </c>
      <c r="G42" s="103">
        <v>95000</v>
      </c>
      <c r="H42" s="155">
        <f>I42</f>
        <v>76950</v>
      </c>
      <c r="I42" s="155">
        <f t="shared" si="1"/>
        <v>76950</v>
      </c>
      <c r="J42" s="149">
        <f t="shared" si="0"/>
        <v>85500</v>
      </c>
    </row>
    <row r="43" spans="1:10" x14ac:dyDescent="0.25">
      <c r="A43" s="362"/>
      <c r="B43" s="146">
        <v>4</v>
      </c>
      <c r="C43" s="102">
        <v>324.2</v>
      </c>
      <c r="D43" s="102">
        <v>14</v>
      </c>
      <c r="E43" s="102">
        <v>23.17</v>
      </c>
      <c r="F43" s="102" t="s">
        <v>12</v>
      </c>
      <c r="G43" s="103">
        <v>95000</v>
      </c>
      <c r="H43" s="147" t="s">
        <v>114</v>
      </c>
      <c r="I43" s="155">
        <f t="shared" si="1"/>
        <v>76950</v>
      </c>
      <c r="J43" s="149">
        <f t="shared" si="0"/>
        <v>85500</v>
      </c>
    </row>
    <row r="44" spans="1:10" x14ac:dyDescent="0.25">
      <c r="A44" s="362"/>
      <c r="B44" s="146">
        <v>6</v>
      </c>
      <c r="C44" s="102">
        <v>323.75</v>
      </c>
      <c r="D44" s="102">
        <v>14</v>
      </c>
      <c r="E44" s="102">
        <v>23.13</v>
      </c>
      <c r="F44" s="102" t="s">
        <v>12</v>
      </c>
      <c r="G44" s="103">
        <v>93000</v>
      </c>
      <c r="H44" s="147" t="s">
        <v>114</v>
      </c>
      <c r="I44" s="155">
        <f t="shared" si="1"/>
        <v>75330</v>
      </c>
      <c r="J44" s="149">
        <f t="shared" si="0"/>
        <v>83700</v>
      </c>
    </row>
    <row r="45" spans="1:10" x14ac:dyDescent="0.25">
      <c r="A45" s="362"/>
      <c r="B45" s="146">
        <v>7</v>
      </c>
      <c r="C45" s="102">
        <v>323.52999999999997</v>
      </c>
      <c r="D45" s="102">
        <v>14</v>
      </c>
      <c r="E45" s="102">
        <v>23.12</v>
      </c>
      <c r="F45" s="102" t="s">
        <v>12</v>
      </c>
      <c r="G45" s="103">
        <v>93000</v>
      </c>
      <c r="H45" s="147" t="s">
        <v>114</v>
      </c>
      <c r="I45" s="155">
        <f t="shared" si="1"/>
        <v>75330</v>
      </c>
      <c r="J45" s="149">
        <f t="shared" si="0"/>
        <v>83700</v>
      </c>
    </row>
    <row r="46" spans="1:10" x14ac:dyDescent="0.25">
      <c r="A46" s="362"/>
      <c r="B46" s="146">
        <v>10</v>
      </c>
      <c r="C46" s="102">
        <v>322.85000000000002</v>
      </c>
      <c r="D46" s="102">
        <v>14</v>
      </c>
      <c r="E46" s="102">
        <v>23.07</v>
      </c>
      <c r="F46" s="102" t="s">
        <v>12</v>
      </c>
      <c r="G46" s="103">
        <v>88000</v>
      </c>
      <c r="H46" s="157">
        <f t="shared" si="4"/>
        <v>64152</v>
      </c>
      <c r="I46" s="155">
        <f t="shared" si="1"/>
        <v>71280</v>
      </c>
      <c r="J46" s="149">
        <f t="shared" si="0"/>
        <v>79200</v>
      </c>
    </row>
    <row r="47" spans="1:10" x14ac:dyDescent="0.25">
      <c r="A47" s="362"/>
      <c r="B47" s="146">
        <v>13</v>
      </c>
      <c r="C47" s="102">
        <v>322.17</v>
      </c>
      <c r="D47" s="102">
        <v>14</v>
      </c>
      <c r="E47" s="102">
        <v>23.02</v>
      </c>
      <c r="F47" s="102" t="s">
        <v>12</v>
      </c>
      <c r="G47" s="103">
        <v>85000</v>
      </c>
      <c r="H47" s="157">
        <f t="shared" si="4"/>
        <v>61965</v>
      </c>
      <c r="I47" s="155">
        <f t="shared" si="1"/>
        <v>68850</v>
      </c>
      <c r="J47" s="149">
        <f t="shared" si="0"/>
        <v>76500</v>
      </c>
    </row>
    <row r="48" spans="1:10" x14ac:dyDescent="0.25">
      <c r="A48" s="362"/>
      <c r="B48" s="146">
        <v>14</v>
      </c>
      <c r="C48" s="102">
        <v>321.94</v>
      </c>
      <c r="D48" s="102">
        <v>14</v>
      </c>
      <c r="E48" s="102">
        <v>23.01</v>
      </c>
      <c r="F48" s="102" t="s">
        <v>12</v>
      </c>
      <c r="G48" s="103">
        <v>85000</v>
      </c>
      <c r="H48" s="157">
        <f t="shared" si="4"/>
        <v>61965</v>
      </c>
      <c r="I48" s="155">
        <f t="shared" si="1"/>
        <v>68850</v>
      </c>
      <c r="J48" s="149">
        <f t="shared" si="0"/>
        <v>76500</v>
      </c>
    </row>
    <row r="49" spans="1:10" x14ac:dyDescent="0.25">
      <c r="A49" s="363"/>
      <c r="B49" s="146">
        <v>15</v>
      </c>
      <c r="C49" s="102">
        <v>321.72000000000003</v>
      </c>
      <c r="D49" s="102">
        <v>14</v>
      </c>
      <c r="E49" s="102">
        <v>22.99</v>
      </c>
      <c r="F49" s="102" t="s">
        <v>12</v>
      </c>
      <c r="G49" s="103">
        <v>85000</v>
      </c>
      <c r="H49" s="157">
        <f t="shared" si="4"/>
        <v>61965</v>
      </c>
      <c r="I49" s="155">
        <f t="shared" si="1"/>
        <v>68850</v>
      </c>
      <c r="J49" s="149">
        <f t="shared" si="0"/>
        <v>76500</v>
      </c>
    </row>
    <row r="50" spans="1:10" x14ac:dyDescent="0.25">
      <c r="A50" s="170" t="s">
        <v>115</v>
      </c>
      <c r="B50" s="364">
        <f>COUNTA(B6:B49)</f>
        <v>44</v>
      </c>
      <c r="C50" s="365"/>
      <c r="D50" s="365"/>
      <c r="E50" s="365"/>
      <c r="F50" s="365"/>
      <c r="G50" s="366"/>
      <c r="H50" s="355" t="s">
        <v>116</v>
      </c>
      <c r="I50" s="356"/>
      <c r="J50" s="357"/>
    </row>
  </sheetData>
  <mergeCells count="12">
    <mergeCell ref="H50:J50"/>
    <mergeCell ref="A6:A8"/>
    <mergeCell ref="A9:A11"/>
    <mergeCell ref="A12:A15"/>
    <mergeCell ref="A16:A19"/>
    <mergeCell ref="A21:A28"/>
    <mergeCell ref="A30:A34"/>
    <mergeCell ref="A35:A36"/>
    <mergeCell ref="A37:A38"/>
    <mergeCell ref="A39:A41"/>
    <mergeCell ref="A42:A49"/>
    <mergeCell ref="B50:G50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N18" sqref="N18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Q10"/>
  <sheetViews>
    <sheetView workbookViewId="0">
      <selection activeCell="B2" sqref="B2"/>
    </sheetView>
  </sheetViews>
  <sheetFormatPr defaultRowHeight="15" x14ac:dyDescent="0.25"/>
  <sheetData>
    <row r="2" spans="2:17" x14ac:dyDescent="0.25">
      <c r="B2" s="2" t="s">
        <v>60</v>
      </c>
    </row>
    <row r="3" spans="2:17" x14ac:dyDescent="0.25">
      <c r="B3" t="s">
        <v>61</v>
      </c>
    </row>
    <row r="4" spans="2:17" x14ac:dyDescent="0.25">
      <c r="B4" t="s">
        <v>62</v>
      </c>
    </row>
    <row r="5" spans="2:17" x14ac:dyDescent="0.25">
      <c r="B5" t="s">
        <v>63</v>
      </c>
    </row>
    <row r="6" spans="2:17" x14ac:dyDescent="0.25">
      <c r="B6" s="367" t="s">
        <v>64</v>
      </c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</row>
    <row r="7" spans="2:17" x14ac:dyDescent="0.25">
      <c r="B7" s="36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</row>
    <row r="8" spans="2:17" x14ac:dyDescent="0.25"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</row>
    <row r="9" spans="2:17" x14ac:dyDescent="0.25">
      <c r="B9" s="367"/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 s="367"/>
      <c r="Q9" s="367"/>
    </row>
    <row r="10" spans="2:17" x14ac:dyDescent="0.25">
      <c r="B10" s="367"/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67"/>
      <c r="N10" s="367"/>
      <c r="O10" s="367"/>
      <c r="P10" s="367"/>
      <c r="Q10" s="367"/>
    </row>
  </sheetData>
  <mergeCells count="1">
    <mergeCell ref="B6:Q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c F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D t M i j 6 s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7 D Q M z I A u s l G H y Z m 4 5 u Z h 5 A 3 A s q B Z J E E b Z x L c 0 p K i 1 L t C k p 0 n Y J s 9 G F c G 3 2 o F + w A A A A A / / 8 D A F B L A w Q U A A I A C A A A A C E A 3 O W W c a g A A A D Y A A A A E w A A A E Z v c m 1 1 b G F z L 1 N l Y 3 R p b 2 4 x L m 1 s j T 0 L g z A Q h v d A / k N I F w U R n M W h S D t 2 a a C D O E S 9 U j H m J D n B I v 7 3 x t q x t 7 z w f j z n o a U e r b g f m u W c c e Z f 2 k E n l G 7 A 6 E w U w g B x J s J d 0 R I E 4 7 K 0 Y N J y d g 4 s P d A N D e I Q x W t 1 0 y M U 8 r e U 9 V a V + 8 J S n R y A k 1 T 9 h O J s C J z u U A Z W K B t I l d P W P 9 G N J Z p 5 t O o 9 g Y + + 7 5 J 1 l b t p A z A R F A J B s N C 2 x Z z 1 9 j 8 2 / w A A A P / / A w B Q S w E C L Q A U A A Y A C A A A A C E A K t 2 q Q N I A A A A 3 A Q A A E w A A A A A A A A A A A A A A A A A A A A A A W 0 N v b n R l b n R f V H l w Z X N d L n h t b F B L A Q I t A B Q A A g A I A A A A I Q A O 0 y K P q w A A A P Y A A A A S A A A A A A A A A A A A A A A A A A s D A A B D b 2 5 m a W c v U G F j a 2 F n Z S 5 4 b W x Q S w E C L Q A U A A I A C A A A A C E A 3 O W W c a g A A A D Y A A A A E w A A A A A A A A A A A A A A A A D m A w A A R m 9 y b X V s Y X M v U 2 V j d G l v b j E u b V B L B Q Y A A A A A A w A D A M I A A A C / B A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g c A A A A A A A C Q B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V s Y T E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y L T A 0 V D I x O j M 3 O j M 5 L j A 5 M D Y 5 O T h a I i 8 + P E V u d H J 5 I F R 5 c G U 9 I k Z p b G x D b 2 x 1 b W 5 U e X B l c y I g V m F s d W U 9 I n N C Z z 0 9 I i 8 + P E V u d H J 5 I F R 5 c G U 9 I k Z p b G x D b 2 x 1 b W 5 O Y W 1 l c y I g V m F s d W U 9 I n N b J n F 1 b 3 Q 7 Q 2 9 s d W 5 h M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Y T E v V G l w b y B B b H R l c m F k b y 5 7 Q 2 9 s d W 5 h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l b G E x L 1 R p c G 8 g Q W x 0 Z X J h Z G 8 u e 0 N v b H V u Y T E s M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V n Y c O n w 6 N v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l b G E x L 0 Z v b n R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l b G E x L 1 R p c G 8 l M j B B b H R l c m F k b z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2 g A A A A E A A A D Q j J 3 f A R X R E Y x 6 A M B P w p f r A Q A A A L J f h e q 4 F 6 Z B r g q W z L e 6 6 a M A A A A A A g A A A A A A A 2 Y A A M A A A A A Q A A A A y f A r 2 r U Y x J a O k 5 5 z 0 P 4 4 c A A A A A A E g A A A o A A A A B A A A A D z 0 U d 4 R l f Z c 4 Y + x 6 O A k T 5 1 U A A A A M a M d k o 3 J C r 1 A w J K I d W M n L b C Z J 6 r 3 O k V 2 3 L A j k W c F k 0 c U E o P v 3 d m R W K 9 R d M 4 a o x C / 0 v Y x f X 8 h y F g j K W q c a S B h w r 6 M / 2 m / a m w n o Z p j c O + K v 8 d F A A A A D 0 V 7 q d 2 J H C 0 5 G M w 9 Y l W 2 k L L N U j y < / D a t a M a s h u p > 
</file>

<file path=customXml/itemProps1.xml><?xml version="1.0" encoding="utf-8"?>
<ds:datastoreItem xmlns:ds="http://schemas.openxmlformats.org/officeDocument/2006/customXml" ds:itemID="{5BBCBF46-C319-44A0-88F7-8BBB52686B5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Planilha2</vt:lpstr>
      <vt:lpstr>Planilha1</vt:lpstr>
      <vt:lpstr>PESSOA FÍSICA</vt:lpstr>
      <vt:lpstr>PESSOA JURÍDICA</vt:lpstr>
      <vt:lpstr>TABELA PORTÃO ATUALIZADA</vt:lpstr>
      <vt:lpstr>TABELA GARRAO ATUALIZADA</vt:lpstr>
      <vt:lpstr>TABELA KANTTO ATUALIZADA</vt:lpstr>
      <vt:lpstr>RESUMO CHICO PLANILHA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</dc:creator>
  <cp:lastModifiedBy>suporte</cp:lastModifiedBy>
  <cp:lastPrinted>2022-08-23T12:04:00Z</cp:lastPrinted>
  <dcterms:created xsi:type="dcterms:W3CDTF">2019-09-16T14:54:54Z</dcterms:created>
  <dcterms:modified xsi:type="dcterms:W3CDTF">2022-08-30T16:13:58Z</dcterms:modified>
</cp:coreProperties>
</file>